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资金分配表" sheetId="21" r:id="rId1"/>
    <sheet name="婺源县2021年市级财政专项衔接资金项目安排计划表" sheetId="32" r:id="rId2"/>
  </sheets>
  <definedNames>
    <definedName name="_xlnm._FilterDatabase" localSheetId="1" hidden="1">婺源县2021年市级财政专项衔接资金项目安排计划表!$A$3:$AC$17</definedName>
  </definedNames>
  <calcPr calcId="144525"/>
</workbook>
</file>

<file path=xl/sharedStrings.xml><?xml version="1.0" encoding="utf-8"?>
<sst xmlns="http://schemas.openxmlformats.org/spreadsheetml/2006/main" count="167" uniqueCount="103">
  <si>
    <t>附件1</t>
  </si>
  <si>
    <t>婺源县2021年市级财政专项衔接资金分配表</t>
  </si>
  <si>
    <t>市级财政衔接补助资金（万元）</t>
  </si>
  <si>
    <t>小计</t>
  </si>
  <si>
    <t>乡村振兴行动</t>
  </si>
  <si>
    <t>产业发展</t>
  </si>
  <si>
    <t>其他</t>
  </si>
  <si>
    <t>项目个数</t>
  </si>
  <si>
    <t>资金投入</t>
  </si>
  <si>
    <t>合计</t>
  </si>
  <si>
    <t>江湾镇</t>
  </si>
  <si>
    <t>秋口镇</t>
  </si>
  <si>
    <t>溪头乡</t>
  </si>
  <si>
    <t>紫阳镇</t>
  </si>
  <si>
    <t>婺源县2021年市级财政专项衔接资金项目安排计划表</t>
  </si>
  <si>
    <t>序
号</t>
  </si>
  <si>
    <t>项目实施地点</t>
  </si>
  <si>
    <t>项目类别</t>
  </si>
  <si>
    <t>产业
合作社
名称</t>
  </si>
  <si>
    <t>项目
名称</t>
  </si>
  <si>
    <t>项目计划开始时间</t>
  </si>
  <si>
    <t>项目计划完工时间</t>
  </si>
  <si>
    <t>建设性质(新建、改建、续建）</t>
  </si>
  <si>
    <t>建设任务
（建设内容）</t>
  </si>
  <si>
    <t>总投资（万元）</t>
  </si>
  <si>
    <t>资金来源
（万元）</t>
  </si>
  <si>
    <t>项目覆盖总户数</t>
  </si>
  <si>
    <t>项目覆盖总人数</t>
  </si>
  <si>
    <t>受益
脱贫户</t>
  </si>
  <si>
    <t>责任
单位</t>
  </si>
  <si>
    <t>群众是否参与</t>
  </si>
  <si>
    <t>绩效目标</t>
  </si>
  <si>
    <t>备注</t>
  </si>
  <si>
    <t>乡镇</t>
  </si>
  <si>
    <t>行政村</t>
  </si>
  <si>
    <t>自然村</t>
  </si>
  <si>
    <t>产业发展/乡村建设行动</t>
  </si>
  <si>
    <t>其中，乡村建设行动(农村基础设施/人居环境整治/农村公共服务)</t>
  </si>
  <si>
    <t>财政总投入</t>
  </si>
  <si>
    <t>中央</t>
  </si>
  <si>
    <t>省</t>
  </si>
  <si>
    <t>市</t>
  </si>
  <si>
    <t>县</t>
  </si>
  <si>
    <t>其他资金</t>
  </si>
  <si>
    <t>户</t>
  </si>
  <si>
    <t>人</t>
  </si>
  <si>
    <t>总     计（精确到小数点后二位）</t>
  </si>
  <si>
    <t>王家墩</t>
  </si>
  <si>
    <t>潘家、坞头、李家</t>
  </si>
  <si>
    <t>乡村建设行动</t>
  </si>
  <si>
    <t>农村公共服务</t>
  </si>
  <si>
    <t>——</t>
  </si>
  <si>
    <r>
      <rPr>
        <sz val="10"/>
        <rFont val="仿宋"/>
        <charset val="134"/>
      </rPr>
      <t>水毁河堤修复、</t>
    </r>
    <r>
      <rPr>
        <sz val="10"/>
        <color rgb="FFFF0000"/>
        <rFont val="仿宋"/>
        <charset val="134"/>
      </rPr>
      <t>公共照明设施</t>
    </r>
  </si>
  <si>
    <t>改建</t>
  </si>
  <si>
    <r>
      <rPr>
        <sz val="11"/>
        <rFont val="仿宋"/>
        <charset val="134"/>
      </rPr>
      <t>1、潘家水毁河堤修复长120米，宽1米，高1.6米；2、坞头太阳能</t>
    </r>
    <r>
      <rPr>
        <sz val="11"/>
        <color rgb="FFFF0000"/>
        <rFont val="仿宋"/>
        <charset val="134"/>
      </rPr>
      <t>公共照明设施</t>
    </r>
    <r>
      <rPr>
        <sz val="11"/>
        <rFont val="仿宋"/>
        <charset val="134"/>
      </rPr>
      <t>18盏；3、李家太阳能</t>
    </r>
    <r>
      <rPr>
        <sz val="11"/>
        <color rgb="FFFF0000"/>
        <rFont val="仿宋"/>
        <charset val="134"/>
      </rPr>
      <t>公共照明设施</t>
    </r>
    <r>
      <rPr>
        <sz val="11"/>
        <rFont val="仿宋"/>
        <charset val="134"/>
      </rPr>
      <t>20盏。</t>
    </r>
  </si>
  <si>
    <t>紫阳镇政府</t>
  </si>
  <si>
    <t>是</t>
  </si>
  <si>
    <t>改善群众生产生活条件</t>
  </si>
  <si>
    <t>方家</t>
  </si>
  <si>
    <t>方家村级活动广场</t>
  </si>
  <si>
    <t>新建</t>
  </si>
  <si>
    <t>建设活动场地1000平方米，健身器材一套，村内道路硬化长400米，宽3.5米，厚0.18米。</t>
  </si>
  <si>
    <t>雍溪村</t>
  </si>
  <si>
    <t>长丘尾</t>
  </si>
  <si>
    <t>活动中心建设</t>
  </si>
  <si>
    <t>村民活动中心长6米、宽11米、高3.8米徽派建筑，铺碎石路长13米、宽11米。</t>
  </si>
  <si>
    <t xml:space="preserve">是   </t>
  </si>
  <si>
    <t>提高群众生活质量</t>
  </si>
  <si>
    <t>法寺坛</t>
  </si>
  <si>
    <t>农村基础设施</t>
  </si>
  <si>
    <t>拦水坝建设</t>
  </si>
  <si>
    <t>长32m，均宽0.6m，均高1.6m。</t>
  </si>
  <si>
    <t>方便群众用水、提高群众满意度</t>
  </si>
  <si>
    <t>紫阳镇小计</t>
  </si>
  <si>
    <t>砚山</t>
  </si>
  <si>
    <t>文化活动
广场建设</t>
  </si>
  <si>
    <t>1.文化广场水泥硬化，长134.6米，宽8.5米厚0.12米;墙面建设长30米，高2.2米;公共活动设施建设一套</t>
  </si>
  <si>
    <t>溪头乡政府</t>
  </si>
  <si>
    <t>丰富村民业余文化生活</t>
  </si>
  <si>
    <t>桐木汰村</t>
  </si>
  <si>
    <t>公共照明设施安装工程及广播系统</t>
  </si>
  <si>
    <t>1.山背30盏、平坑10盏、桐木汰15盏、远坑15盏；2.在桐木汰农副产品展示中心设广播总站，各个自然村设分站</t>
  </si>
  <si>
    <t>1.解决村民出行安全问题；
2.加大党建文化宣传，解决村民的精神文明生活。</t>
  </si>
  <si>
    <t>安全护栏建设及公共服务设施修复</t>
  </si>
  <si>
    <t>山背村护栏150米；平坑护栏50米；远坑护栏100米；桐木汰护栏70米,儿童之家修盖琉璃瓦60平方米。</t>
  </si>
  <si>
    <t>解决村民出行安全问题</t>
  </si>
  <si>
    <t>溪头乡小计</t>
  </si>
  <si>
    <t>黄源村</t>
  </si>
  <si>
    <t>新村</t>
  </si>
  <si>
    <t>黄源新村道路硬化工程</t>
  </si>
  <si>
    <t>新建硬化道路长600米，宽3.5米</t>
  </si>
  <si>
    <t>秋口镇人民政府</t>
  </si>
  <si>
    <t>方便村民生产生活</t>
  </si>
  <si>
    <t>秋口镇小计</t>
  </si>
  <si>
    <t>前段村</t>
  </si>
  <si>
    <t>岭脚、敕坑、前段</t>
  </si>
  <si>
    <t>前段农田水渠硬化工程</t>
  </si>
  <si>
    <t>2021.10</t>
  </si>
  <si>
    <t>2021.12</t>
  </si>
  <si>
    <t>新建3处农田引水渠700米</t>
  </si>
  <si>
    <t>江湾镇政府</t>
  </si>
  <si>
    <t>提升人居生活环境，改善居住条件，方便群众生产生活。</t>
  </si>
  <si>
    <t>江湾镇小计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</si>
</sst>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0"/>
      <name val="仿宋"/>
      <charset val="134"/>
    </font>
    <font>
      <b/>
      <sz val="10"/>
      <name val="仿宋"/>
      <charset val="134"/>
    </font>
    <font>
      <b/>
      <sz val="14"/>
      <name val="仿宋_GB2312"/>
      <charset val="134"/>
    </font>
    <font>
      <sz val="10"/>
      <color rgb="FFFF0000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rgb="FFFF0000"/>
      <name val="仿宋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CF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7" fillId="5" borderId="12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38" fillId="32" borderId="14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justify" vertical="center"/>
    </xf>
    <xf numFmtId="177" fontId="6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77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177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7" fontId="16" fillId="0" borderId="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7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view="pageBreakPreview" zoomScaleNormal="100" workbookViewId="0">
      <pane xSplit="1" ySplit="5" topLeftCell="B6" activePane="bottomRight" state="frozen"/>
      <selection/>
      <selection pane="topRight"/>
      <selection pane="bottomLeft"/>
      <selection pane="bottomRight" activeCell="A7" sqref="A7:A10"/>
    </sheetView>
  </sheetViews>
  <sheetFormatPr defaultColWidth="9" defaultRowHeight="29" customHeight="1" outlineLevelCol="7"/>
  <cols>
    <col min="1" max="1" width="8.75" style="47" customWidth="1"/>
    <col min="2" max="2" width="10.75" style="48" customWidth="1"/>
    <col min="3" max="3" width="10.75" style="49" customWidth="1"/>
    <col min="4" max="4" width="10.75" style="48" customWidth="1"/>
    <col min="5" max="5" width="10.75" style="49" customWidth="1"/>
    <col min="6" max="6" width="10.75" style="48" customWidth="1"/>
    <col min="7" max="7" width="10.75" style="49" customWidth="1"/>
    <col min="8" max="8" width="10.75" style="48" customWidth="1"/>
    <col min="9" max="16384" width="9" style="49"/>
  </cols>
  <sheetData>
    <row r="1" s="45" customFormat="1" ht="13" customHeight="1" spans="1:8">
      <c r="A1" s="50" t="s">
        <v>0</v>
      </c>
      <c r="B1" s="51"/>
      <c r="C1" s="52"/>
      <c r="D1" s="51"/>
      <c r="E1" s="52"/>
      <c r="F1" s="51"/>
      <c r="G1" s="52"/>
      <c r="H1" s="53"/>
    </row>
    <row r="2" s="45" customFormat="1" ht="20" customHeight="1" spans="1:8">
      <c r="A2" s="54" t="s">
        <v>1</v>
      </c>
      <c r="B2" s="55"/>
      <c r="C2" s="56"/>
      <c r="D2" s="55"/>
      <c r="E2" s="56"/>
      <c r="F2" s="55"/>
      <c r="G2" s="56"/>
      <c r="H2" s="55"/>
    </row>
    <row r="3" s="45" customFormat="1" ht="34" customHeight="1" spans="1:8">
      <c r="A3" s="57"/>
      <c r="B3" s="58" t="s">
        <v>2</v>
      </c>
      <c r="C3" s="59"/>
      <c r="D3" s="58"/>
      <c r="E3" s="59"/>
      <c r="F3" s="58"/>
      <c r="G3" s="59"/>
      <c r="H3" s="58"/>
    </row>
    <row r="4" s="45" customFormat="1" ht="34" customHeight="1" spans="1:8">
      <c r="A4" s="57"/>
      <c r="B4" s="60" t="s">
        <v>3</v>
      </c>
      <c r="C4" s="61" t="s">
        <v>4</v>
      </c>
      <c r="D4" s="62"/>
      <c r="E4" s="63" t="s">
        <v>5</v>
      </c>
      <c r="F4" s="64"/>
      <c r="G4" s="61" t="s">
        <v>6</v>
      </c>
      <c r="H4" s="62"/>
    </row>
    <row r="5" s="45" customFormat="1" ht="34" customHeight="1" spans="1:8">
      <c r="A5" s="65"/>
      <c r="B5" s="66"/>
      <c r="C5" s="67" t="s">
        <v>7</v>
      </c>
      <c r="D5" s="68" t="s">
        <v>8</v>
      </c>
      <c r="E5" s="67" t="s">
        <v>7</v>
      </c>
      <c r="F5" s="68" t="s">
        <v>8</v>
      </c>
      <c r="G5" s="67" t="s">
        <v>7</v>
      </c>
      <c r="H5" s="68" t="s">
        <v>8</v>
      </c>
    </row>
    <row r="6" s="46" customFormat="1" ht="35" customHeight="1" spans="1:8">
      <c r="A6" s="69" t="s">
        <v>9</v>
      </c>
      <c r="B6" s="70">
        <f>D6+F6+H6</f>
        <v>160</v>
      </c>
      <c r="C6" s="71">
        <f>SUM(C7:C10)</f>
        <v>9</v>
      </c>
      <c r="D6" s="71">
        <f>SUM(D7:D10)</f>
        <v>160</v>
      </c>
      <c r="E6" s="71">
        <v>0</v>
      </c>
      <c r="F6" s="70">
        <v>0</v>
      </c>
      <c r="G6" s="71">
        <v>0</v>
      </c>
      <c r="H6" s="70">
        <v>0</v>
      </c>
    </row>
    <row r="7" s="45" customFormat="1" ht="24" customHeight="1" spans="1:8">
      <c r="A7" s="72" t="s">
        <v>10</v>
      </c>
      <c r="B7" s="73">
        <f>D7+F7+H7</f>
        <v>9.47</v>
      </c>
      <c r="C7" s="74">
        <v>1</v>
      </c>
      <c r="D7" s="73">
        <v>9.47</v>
      </c>
      <c r="E7" s="74">
        <v>0</v>
      </c>
      <c r="F7" s="73">
        <v>0</v>
      </c>
      <c r="G7" s="74">
        <v>0</v>
      </c>
      <c r="H7" s="73">
        <v>0</v>
      </c>
    </row>
    <row r="8" s="45" customFormat="1" ht="24" customHeight="1" spans="1:8">
      <c r="A8" s="72" t="s">
        <v>11</v>
      </c>
      <c r="B8" s="73">
        <f>D8+F8+H8</f>
        <v>28.5</v>
      </c>
      <c r="C8" s="74">
        <v>1</v>
      </c>
      <c r="D8" s="73">
        <v>28.5</v>
      </c>
      <c r="E8" s="74">
        <v>0</v>
      </c>
      <c r="F8" s="73">
        <v>0</v>
      </c>
      <c r="G8" s="74">
        <v>0</v>
      </c>
      <c r="H8" s="73">
        <v>0</v>
      </c>
    </row>
    <row r="9" s="45" customFormat="1" ht="24" customHeight="1" spans="1:8">
      <c r="A9" s="72" t="s">
        <v>12</v>
      </c>
      <c r="B9" s="73">
        <f>D9+F9+H9</f>
        <v>55.2</v>
      </c>
      <c r="C9" s="74">
        <v>3</v>
      </c>
      <c r="D9" s="73">
        <v>55.2</v>
      </c>
      <c r="E9" s="74">
        <v>0</v>
      </c>
      <c r="F9" s="73">
        <v>0</v>
      </c>
      <c r="G9" s="74">
        <v>0</v>
      </c>
      <c r="H9" s="73">
        <v>0</v>
      </c>
    </row>
    <row r="10" s="45" customFormat="1" ht="24" customHeight="1" spans="1:8">
      <c r="A10" s="75" t="s">
        <v>13</v>
      </c>
      <c r="B10" s="73">
        <f>D10+F10+H10</f>
        <v>66.83</v>
      </c>
      <c r="C10" s="74">
        <v>4</v>
      </c>
      <c r="D10" s="73">
        <v>66.83</v>
      </c>
      <c r="E10" s="74">
        <v>0</v>
      </c>
      <c r="F10" s="73">
        <v>0</v>
      </c>
      <c r="G10" s="74">
        <v>0</v>
      </c>
      <c r="H10" s="73">
        <v>0</v>
      </c>
    </row>
  </sheetData>
  <mergeCells count="7">
    <mergeCell ref="A2:H2"/>
    <mergeCell ref="B3:H3"/>
    <mergeCell ref="C4:D4"/>
    <mergeCell ref="E4:F4"/>
    <mergeCell ref="G4:H4"/>
    <mergeCell ref="A3:A5"/>
    <mergeCell ref="B4:B5"/>
  </mergeCells>
  <printOptions horizontalCentered="1"/>
  <pageMargins left="0.118055555555556" right="0.118055555555556" top="0.314583333333333" bottom="0.196527777777778" header="0.5" footer="0.5"/>
  <pageSetup paperSize="9" scale="70" orientation="landscape" horizontalDpi="600"/>
  <headerFooter/>
  <ignoredErrors>
    <ignoredError sqref="B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"/>
  <sheetViews>
    <sheetView workbookViewId="0">
      <selection activeCell="J11" sqref="J11"/>
    </sheetView>
  </sheetViews>
  <sheetFormatPr defaultColWidth="9" defaultRowHeight="13.5"/>
  <sheetData>
    <row r="1" s="1" customFormat="1" ht="27" customHeight="1" spans="1:29">
      <c r="A1" s="10" t="s">
        <v>14</v>
      </c>
      <c r="B1" s="11"/>
      <c r="C1" s="11"/>
      <c r="D1" s="11"/>
      <c r="E1" s="11"/>
      <c r="F1" s="11"/>
      <c r="G1" s="10"/>
      <c r="H1" s="10"/>
      <c r="I1" s="11"/>
      <c r="J1" s="10"/>
      <c r="K1" s="10"/>
      <c r="L1" s="17"/>
      <c r="M1" s="18"/>
      <c r="N1" s="18"/>
      <c r="O1" s="18"/>
      <c r="P1" s="18"/>
      <c r="Q1" s="33"/>
      <c r="R1" s="18"/>
      <c r="S1" s="18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="2" customFormat="1" ht="24" customHeight="1" spans="1:27">
      <c r="A2" s="12" t="s">
        <v>15</v>
      </c>
      <c r="B2" s="12" t="s">
        <v>16</v>
      </c>
      <c r="C2" s="12"/>
      <c r="D2" s="12"/>
      <c r="E2" s="12" t="s">
        <v>17</v>
      </c>
      <c r="F2" s="12"/>
      <c r="G2" s="12" t="s">
        <v>18</v>
      </c>
      <c r="H2" s="12" t="s">
        <v>19</v>
      </c>
      <c r="I2" s="12" t="s">
        <v>20</v>
      </c>
      <c r="J2" s="12" t="s">
        <v>21</v>
      </c>
      <c r="K2" s="12" t="s">
        <v>22</v>
      </c>
      <c r="L2" s="19" t="s">
        <v>23</v>
      </c>
      <c r="M2" s="20" t="s">
        <v>24</v>
      </c>
      <c r="N2" s="20" t="s">
        <v>25</v>
      </c>
      <c r="O2" s="20"/>
      <c r="P2" s="20"/>
      <c r="Q2" s="34"/>
      <c r="R2" s="20"/>
      <c r="S2" s="35"/>
      <c r="T2" s="36" t="s">
        <v>26</v>
      </c>
      <c r="U2" s="36" t="s">
        <v>27</v>
      </c>
      <c r="V2" s="12" t="s">
        <v>28</v>
      </c>
      <c r="W2" s="37"/>
      <c r="X2" s="12" t="s">
        <v>29</v>
      </c>
      <c r="Y2" s="36" t="s">
        <v>30</v>
      </c>
      <c r="Z2" s="37" t="s">
        <v>31</v>
      </c>
      <c r="AA2" s="37" t="s">
        <v>32</v>
      </c>
    </row>
    <row r="3" s="3" customFormat="1" ht="48" customHeight="1" spans="1:27">
      <c r="A3" s="12"/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/>
      <c r="H3" s="12"/>
      <c r="I3" s="12"/>
      <c r="J3" s="12"/>
      <c r="K3" s="12"/>
      <c r="L3" s="19"/>
      <c r="M3" s="20"/>
      <c r="N3" s="20" t="s">
        <v>38</v>
      </c>
      <c r="O3" s="20" t="s">
        <v>39</v>
      </c>
      <c r="P3" s="20" t="s">
        <v>40</v>
      </c>
      <c r="Q3" s="34" t="s">
        <v>41</v>
      </c>
      <c r="R3" s="20" t="s">
        <v>42</v>
      </c>
      <c r="S3" s="20" t="s">
        <v>43</v>
      </c>
      <c r="T3" s="12" t="s">
        <v>44</v>
      </c>
      <c r="U3" s="12" t="s">
        <v>45</v>
      </c>
      <c r="V3" s="12" t="s">
        <v>44</v>
      </c>
      <c r="W3" s="12" t="s">
        <v>45</v>
      </c>
      <c r="X3" s="12"/>
      <c r="Y3" s="36"/>
      <c r="Z3" s="12"/>
      <c r="AA3" s="12"/>
    </row>
    <row r="4" s="4" customFormat="1" ht="33" customHeight="1" spans="1:29">
      <c r="A4" s="13" t="s">
        <v>46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21"/>
      <c r="M4" s="22">
        <f>N4+S4</f>
        <v>160</v>
      </c>
      <c r="N4" s="22">
        <f>SUBTOTAL(9,O4:R4)</f>
        <v>160</v>
      </c>
      <c r="O4" s="23">
        <f>O9+O13+O15+O17</f>
        <v>0</v>
      </c>
      <c r="P4" s="23">
        <f>P9+P13+P15+P17</f>
        <v>0</v>
      </c>
      <c r="Q4" s="23">
        <f>Q9+Q13+Q15+Q17</f>
        <v>160</v>
      </c>
      <c r="R4" s="23">
        <f>R9+R13+R15+R17</f>
        <v>0</v>
      </c>
      <c r="S4" s="23">
        <f>S9+S13+S15+S17</f>
        <v>0</v>
      </c>
      <c r="T4" s="13"/>
      <c r="U4" s="13"/>
      <c r="V4" s="13"/>
      <c r="W4" s="13"/>
      <c r="X4" s="13"/>
      <c r="Y4" s="13"/>
      <c r="Z4" s="13"/>
      <c r="AA4" s="13"/>
      <c r="AB4" s="39"/>
      <c r="AC4" s="40"/>
    </row>
    <row r="5" s="5" customFormat="1" ht="43" customHeight="1" spans="1:29">
      <c r="A5" s="14">
        <v>1</v>
      </c>
      <c r="B5" s="14" t="s">
        <v>13</v>
      </c>
      <c r="C5" s="14" t="s">
        <v>47</v>
      </c>
      <c r="D5" s="14" t="s">
        <v>48</v>
      </c>
      <c r="E5" s="14" t="s">
        <v>49</v>
      </c>
      <c r="F5" s="14" t="s">
        <v>50</v>
      </c>
      <c r="G5" s="14" t="s">
        <v>51</v>
      </c>
      <c r="H5" s="14" t="s">
        <v>52</v>
      </c>
      <c r="I5" s="14">
        <v>2021.09</v>
      </c>
      <c r="J5" s="14">
        <v>2021.11</v>
      </c>
      <c r="K5" s="14" t="s">
        <v>53</v>
      </c>
      <c r="L5" s="24" t="s">
        <v>54</v>
      </c>
      <c r="M5" s="25">
        <f t="shared" ref="M5:M12" si="0">N5+S5</f>
        <v>19.48</v>
      </c>
      <c r="N5" s="26">
        <f t="shared" ref="N5:N12" si="1">SUM(O5:R5)</f>
        <v>19.48</v>
      </c>
      <c r="O5" s="25">
        <v>0</v>
      </c>
      <c r="P5" s="25">
        <v>0</v>
      </c>
      <c r="Q5" s="25">
        <v>19.48</v>
      </c>
      <c r="R5" s="25">
        <v>0</v>
      </c>
      <c r="S5" s="25">
        <v>0</v>
      </c>
      <c r="T5" s="14">
        <v>20</v>
      </c>
      <c r="U5" s="14">
        <v>389</v>
      </c>
      <c r="V5" s="14">
        <v>0</v>
      </c>
      <c r="W5" s="14">
        <v>0</v>
      </c>
      <c r="X5" s="14" t="s">
        <v>55</v>
      </c>
      <c r="Y5" s="14" t="s">
        <v>56</v>
      </c>
      <c r="Z5" s="14" t="s">
        <v>57</v>
      </c>
      <c r="AA5" s="14"/>
      <c r="AB5" s="41"/>
      <c r="AC5" s="41"/>
    </row>
    <row r="6" s="6" customFormat="1" ht="43" customHeight="1" spans="1:29">
      <c r="A6" s="14">
        <v>2</v>
      </c>
      <c r="B6" s="14" t="s">
        <v>13</v>
      </c>
      <c r="C6" s="14" t="s">
        <v>47</v>
      </c>
      <c r="D6" s="14" t="s">
        <v>58</v>
      </c>
      <c r="E6" s="14" t="s">
        <v>49</v>
      </c>
      <c r="F6" s="14" t="s">
        <v>50</v>
      </c>
      <c r="G6" s="14" t="s">
        <v>51</v>
      </c>
      <c r="H6" s="14" t="s">
        <v>59</v>
      </c>
      <c r="I6" s="14">
        <v>2021.09</v>
      </c>
      <c r="J6" s="14">
        <v>2021.12</v>
      </c>
      <c r="K6" s="14" t="s">
        <v>60</v>
      </c>
      <c r="L6" s="24" t="s">
        <v>61</v>
      </c>
      <c r="M6" s="25">
        <f t="shared" si="0"/>
        <v>29.55</v>
      </c>
      <c r="N6" s="26">
        <f t="shared" si="1"/>
        <v>29.55</v>
      </c>
      <c r="O6" s="27">
        <v>0</v>
      </c>
      <c r="P6" s="27">
        <v>0</v>
      </c>
      <c r="Q6" s="27">
        <v>29.55</v>
      </c>
      <c r="R6" s="25">
        <v>0</v>
      </c>
      <c r="S6" s="25">
        <v>0</v>
      </c>
      <c r="T6" s="14">
        <v>36</v>
      </c>
      <c r="U6" s="14">
        <v>164</v>
      </c>
      <c r="V6" s="14">
        <v>3</v>
      </c>
      <c r="W6" s="14">
        <v>5</v>
      </c>
      <c r="X6" s="14" t="s">
        <v>55</v>
      </c>
      <c r="Y6" s="14" t="s">
        <v>56</v>
      </c>
      <c r="Z6" s="14" t="s">
        <v>57</v>
      </c>
      <c r="AA6" s="14"/>
      <c r="AB6" s="8"/>
      <c r="AC6" s="41"/>
    </row>
    <row r="7" s="6" customFormat="1" ht="43" customHeight="1" spans="1:29">
      <c r="A7" s="14">
        <v>3</v>
      </c>
      <c r="B7" s="14" t="s">
        <v>13</v>
      </c>
      <c r="C7" s="14" t="s">
        <v>62</v>
      </c>
      <c r="D7" s="14" t="s">
        <v>63</v>
      </c>
      <c r="E7" s="14" t="s">
        <v>49</v>
      </c>
      <c r="F7" s="14" t="s">
        <v>50</v>
      </c>
      <c r="G7" s="14" t="s">
        <v>51</v>
      </c>
      <c r="H7" s="14" t="s">
        <v>64</v>
      </c>
      <c r="I7" s="14">
        <v>2021.09</v>
      </c>
      <c r="J7" s="28">
        <v>2021.12</v>
      </c>
      <c r="K7" s="14" t="s">
        <v>60</v>
      </c>
      <c r="L7" s="24" t="s">
        <v>65</v>
      </c>
      <c r="M7" s="25">
        <f t="shared" si="0"/>
        <v>11</v>
      </c>
      <c r="N7" s="26">
        <f t="shared" si="1"/>
        <v>11</v>
      </c>
      <c r="O7" s="27">
        <v>0</v>
      </c>
      <c r="P7" s="27">
        <v>0</v>
      </c>
      <c r="Q7" s="27">
        <v>11</v>
      </c>
      <c r="R7" s="25">
        <v>0</v>
      </c>
      <c r="S7" s="25">
        <v>0</v>
      </c>
      <c r="T7" s="14">
        <v>52</v>
      </c>
      <c r="U7" s="14">
        <v>184</v>
      </c>
      <c r="V7" s="14">
        <v>4</v>
      </c>
      <c r="W7" s="14">
        <v>10</v>
      </c>
      <c r="X7" s="14" t="s">
        <v>55</v>
      </c>
      <c r="Y7" s="14" t="s">
        <v>66</v>
      </c>
      <c r="Z7" s="14" t="s">
        <v>67</v>
      </c>
      <c r="AA7" s="42"/>
      <c r="AB7" s="8"/>
      <c r="AC7" s="41"/>
    </row>
    <row r="8" s="6" customFormat="1" ht="43" customHeight="1" spans="1:29">
      <c r="A8" s="14">
        <v>4</v>
      </c>
      <c r="B8" s="14" t="s">
        <v>13</v>
      </c>
      <c r="C8" s="14" t="s">
        <v>62</v>
      </c>
      <c r="D8" s="14" t="s">
        <v>68</v>
      </c>
      <c r="E8" s="14" t="s">
        <v>49</v>
      </c>
      <c r="F8" s="14" t="s">
        <v>69</v>
      </c>
      <c r="G8" s="14" t="s">
        <v>51</v>
      </c>
      <c r="H8" s="14" t="s">
        <v>70</v>
      </c>
      <c r="I8" s="14">
        <v>2021.09</v>
      </c>
      <c r="J8" s="28">
        <v>2021.12</v>
      </c>
      <c r="K8" s="14" t="s">
        <v>60</v>
      </c>
      <c r="L8" s="24" t="s">
        <v>71</v>
      </c>
      <c r="M8" s="25">
        <f t="shared" si="0"/>
        <v>6.8</v>
      </c>
      <c r="N8" s="26">
        <f t="shared" si="1"/>
        <v>6.8</v>
      </c>
      <c r="O8" s="27">
        <v>0</v>
      </c>
      <c r="P8" s="27">
        <v>0</v>
      </c>
      <c r="Q8" s="27">
        <v>6.8</v>
      </c>
      <c r="R8" s="25">
        <v>0</v>
      </c>
      <c r="S8" s="25">
        <v>0</v>
      </c>
      <c r="T8" s="14">
        <v>96</v>
      </c>
      <c r="U8" s="14">
        <v>311</v>
      </c>
      <c r="V8" s="14">
        <v>4</v>
      </c>
      <c r="W8" s="14">
        <v>11</v>
      </c>
      <c r="X8" s="14" t="s">
        <v>55</v>
      </c>
      <c r="Y8" s="14" t="s">
        <v>66</v>
      </c>
      <c r="Z8" s="14" t="s">
        <v>72</v>
      </c>
      <c r="AA8" s="14"/>
      <c r="AB8" s="8"/>
      <c r="AC8" s="41"/>
    </row>
    <row r="9" s="7" customFormat="1" ht="28" customHeight="1" spans="1:29">
      <c r="A9" s="15" t="s">
        <v>73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9"/>
      <c r="M9" s="22">
        <f t="shared" ref="M9:S9" si="2">SUM(M5:M8)</f>
        <v>66.83</v>
      </c>
      <c r="N9" s="22">
        <f t="shared" si="2"/>
        <v>66.83</v>
      </c>
      <c r="O9" s="22">
        <f t="shared" si="2"/>
        <v>0</v>
      </c>
      <c r="P9" s="22">
        <f t="shared" si="2"/>
        <v>0</v>
      </c>
      <c r="Q9" s="22">
        <f t="shared" si="2"/>
        <v>66.83</v>
      </c>
      <c r="R9" s="22">
        <f t="shared" si="2"/>
        <v>0</v>
      </c>
      <c r="S9" s="22">
        <f t="shared" si="2"/>
        <v>0</v>
      </c>
      <c r="T9" s="38"/>
      <c r="U9" s="38"/>
      <c r="V9" s="38"/>
      <c r="W9" s="38"/>
      <c r="X9" s="15"/>
      <c r="Y9" s="15"/>
      <c r="Z9" s="15"/>
      <c r="AA9" s="38"/>
      <c r="AB9" s="9"/>
      <c r="AC9" s="43"/>
    </row>
    <row r="10" s="6" customFormat="1" ht="43" customHeight="1" spans="1:29">
      <c r="A10" s="14">
        <v>5</v>
      </c>
      <c r="B10" s="14" t="s">
        <v>12</v>
      </c>
      <c r="C10" s="14" t="s">
        <v>74</v>
      </c>
      <c r="D10" s="14" t="s">
        <v>74</v>
      </c>
      <c r="E10" s="14" t="s">
        <v>49</v>
      </c>
      <c r="F10" s="14" t="s">
        <v>50</v>
      </c>
      <c r="G10" s="14" t="s">
        <v>51</v>
      </c>
      <c r="H10" s="14" t="s">
        <v>75</v>
      </c>
      <c r="I10" s="14">
        <v>2021.09</v>
      </c>
      <c r="J10" s="14">
        <v>2021.12</v>
      </c>
      <c r="K10" s="30" t="s">
        <v>53</v>
      </c>
      <c r="L10" s="31" t="s">
        <v>76</v>
      </c>
      <c r="M10" s="25">
        <f t="shared" si="0"/>
        <v>19.7</v>
      </c>
      <c r="N10" s="26">
        <f t="shared" si="1"/>
        <v>19.7</v>
      </c>
      <c r="O10" s="27">
        <v>0</v>
      </c>
      <c r="P10" s="27">
        <v>0</v>
      </c>
      <c r="Q10" s="27">
        <v>19.7</v>
      </c>
      <c r="R10" s="27">
        <v>0</v>
      </c>
      <c r="S10" s="27">
        <v>0</v>
      </c>
      <c r="T10" s="30">
        <v>101</v>
      </c>
      <c r="U10" s="30">
        <v>402</v>
      </c>
      <c r="V10" s="30">
        <v>3</v>
      </c>
      <c r="W10" s="30">
        <v>7</v>
      </c>
      <c r="X10" s="14" t="s">
        <v>77</v>
      </c>
      <c r="Y10" s="30" t="s">
        <v>56</v>
      </c>
      <c r="Z10" s="14" t="s">
        <v>78</v>
      </c>
      <c r="AA10" s="30"/>
      <c r="AB10" s="8"/>
      <c r="AC10" s="41"/>
    </row>
    <row r="11" s="6" customFormat="1" ht="49" customHeight="1" spans="1:29">
      <c r="A11" s="14">
        <v>6</v>
      </c>
      <c r="B11" s="14" t="s">
        <v>12</v>
      </c>
      <c r="C11" s="14" t="s">
        <v>79</v>
      </c>
      <c r="D11" s="14" t="s">
        <v>79</v>
      </c>
      <c r="E11" s="14" t="s">
        <v>49</v>
      </c>
      <c r="F11" s="14" t="s">
        <v>50</v>
      </c>
      <c r="G11" s="14" t="s">
        <v>51</v>
      </c>
      <c r="H11" s="16" t="s">
        <v>80</v>
      </c>
      <c r="I11" s="14">
        <v>2021.09</v>
      </c>
      <c r="J11" s="14">
        <v>2021.12</v>
      </c>
      <c r="K11" s="30" t="s">
        <v>60</v>
      </c>
      <c r="L11" s="32" t="s">
        <v>81</v>
      </c>
      <c r="M11" s="25">
        <f t="shared" si="0"/>
        <v>20.3</v>
      </c>
      <c r="N11" s="26">
        <f t="shared" si="1"/>
        <v>20.3</v>
      </c>
      <c r="O11" s="27">
        <v>0</v>
      </c>
      <c r="P11" s="27">
        <v>0</v>
      </c>
      <c r="Q11" s="27">
        <v>20.3</v>
      </c>
      <c r="R11" s="27">
        <v>0</v>
      </c>
      <c r="S11" s="27">
        <v>0</v>
      </c>
      <c r="T11" s="30">
        <v>324</v>
      </c>
      <c r="U11" s="30">
        <v>1067</v>
      </c>
      <c r="V11" s="30">
        <v>28</v>
      </c>
      <c r="W11" s="30">
        <v>81</v>
      </c>
      <c r="X11" s="14" t="s">
        <v>77</v>
      </c>
      <c r="Y11" s="30" t="s">
        <v>56</v>
      </c>
      <c r="Z11" s="28" t="s">
        <v>82</v>
      </c>
      <c r="AA11" s="28"/>
      <c r="AB11" s="8"/>
      <c r="AC11" s="41"/>
    </row>
    <row r="12" s="6" customFormat="1" ht="43" customHeight="1" spans="1:29">
      <c r="A12" s="14">
        <v>7</v>
      </c>
      <c r="B12" s="14" t="s">
        <v>12</v>
      </c>
      <c r="C12" s="14" t="s">
        <v>79</v>
      </c>
      <c r="D12" s="14" t="s">
        <v>79</v>
      </c>
      <c r="E12" s="14" t="s">
        <v>49</v>
      </c>
      <c r="F12" s="14" t="s">
        <v>50</v>
      </c>
      <c r="G12" s="14" t="s">
        <v>51</v>
      </c>
      <c r="H12" s="14" t="s">
        <v>83</v>
      </c>
      <c r="I12" s="14">
        <v>2021.09</v>
      </c>
      <c r="J12" s="14">
        <v>2021.12</v>
      </c>
      <c r="K12" s="30" t="s">
        <v>60</v>
      </c>
      <c r="L12" s="24" t="s">
        <v>84</v>
      </c>
      <c r="M12" s="25">
        <f t="shared" si="0"/>
        <v>15.2</v>
      </c>
      <c r="N12" s="26">
        <f t="shared" si="1"/>
        <v>15.2</v>
      </c>
      <c r="O12" s="27">
        <v>0</v>
      </c>
      <c r="P12" s="27">
        <v>0</v>
      </c>
      <c r="Q12" s="27">
        <v>15.2</v>
      </c>
      <c r="R12" s="27">
        <v>0</v>
      </c>
      <c r="S12" s="27">
        <v>0</v>
      </c>
      <c r="T12" s="30">
        <v>324</v>
      </c>
      <c r="U12" s="30">
        <v>1067</v>
      </c>
      <c r="V12" s="30">
        <v>28</v>
      </c>
      <c r="W12" s="30">
        <v>81</v>
      </c>
      <c r="X12" s="14" t="s">
        <v>77</v>
      </c>
      <c r="Y12" s="30" t="s">
        <v>56</v>
      </c>
      <c r="Z12" s="14" t="s">
        <v>85</v>
      </c>
      <c r="AA12" s="14"/>
      <c r="AB12" s="8"/>
      <c r="AC12" s="41"/>
    </row>
    <row r="13" s="7" customFormat="1" ht="28" customHeight="1" spans="1:29">
      <c r="A13" s="15" t="s">
        <v>86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9"/>
      <c r="M13" s="26">
        <f t="shared" ref="M13:S13" si="3">SUM(M10:M12)</f>
        <v>55.2</v>
      </c>
      <c r="N13" s="26">
        <f t="shared" si="3"/>
        <v>55.2</v>
      </c>
      <c r="O13" s="26">
        <f t="shared" si="3"/>
        <v>0</v>
      </c>
      <c r="P13" s="26">
        <f t="shared" si="3"/>
        <v>0</v>
      </c>
      <c r="Q13" s="26">
        <f t="shared" si="3"/>
        <v>55.2</v>
      </c>
      <c r="R13" s="26">
        <f t="shared" si="3"/>
        <v>0</v>
      </c>
      <c r="S13" s="26">
        <f t="shared" si="3"/>
        <v>0</v>
      </c>
      <c r="T13" s="15"/>
      <c r="U13" s="15"/>
      <c r="V13" s="15"/>
      <c r="W13" s="15"/>
      <c r="X13" s="15"/>
      <c r="Y13" s="38"/>
      <c r="Z13" s="15"/>
      <c r="AA13" s="38"/>
      <c r="AB13" s="9"/>
      <c r="AC13" s="43"/>
    </row>
    <row r="14" s="8" customFormat="1" ht="43" customHeight="1" spans="1:29">
      <c r="A14" s="14">
        <v>8</v>
      </c>
      <c r="B14" s="14" t="s">
        <v>11</v>
      </c>
      <c r="C14" s="14" t="s">
        <v>87</v>
      </c>
      <c r="D14" s="14" t="s">
        <v>88</v>
      </c>
      <c r="E14" s="14" t="s">
        <v>49</v>
      </c>
      <c r="F14" s="14" t="s">
        <v>69</v>
      </c>
      <c r="G14" s="14" t="s">
        <v>51</v>
      </c>
      <c r="H14" s="14" t="s">
        <v>89</v>
      </c>
      <c r="I14" s="14">
        <v>2021.09</v>
      </c>
      <c r="J14" s="14">
        <v>2021.12</v>
      </c>
      <c r="K14" s="30" t="s">
        <v>60</v>
      </c>
      <c r="L14" s="24" t="s">
        <v>90</v>
      </c>
      <c r="M14" s="25">
        <f>N14+S14</f>
        <v>28.5</v>
      </c>
      <c r="N14" s="26">
        <f>SUM(O14:R14)</f>
        <v>28.5</v>
      </c>
      <c r="O14" s="27">
        <v>0</v>
      </c>
      <c r="P14" s="27">
        <v>0</v>
      </c>
      <c r="Q14" s="27">
        <v>28.5</v>
      </c>
      <c r="R14" s="27">
        <v>0</v>
      </c>
      <c r="S14" s="25">
        <v>0</v>
      </c>
      <c r="T14" s="30">
        <v>71</v>
      </c>
      <c r="U14" s="30">
        <v>245</v>
      </c>
      <c r="V14" s="30">
        <v>5</v>
      </c>
      <c r="W14" s="30">
        <v>14</v>
      </c>
      <c r="X14" s="14" t="s">
        <v>91</v>
      </c>
      <c r="Y14" s="30" t="s">
        <v>56</v>
      </c>
      <c r="Z14" s="14" t="s">
        <v>92</v>
      </c>
      <c r="AA14" s="30"/>
      <c r="AB14" s="41"/>
      <c r="AC14" s="41"/>
    </row>
    <row r="15" s="9" customFormat="1" ht="28" customHeight="1" spans="1:29">
      <c r="A15" s="15" t="s">
        <v>93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9"/>
      <c r="M15" s="26">
        <f t="shared" ref="M15:S15" si="4">SUM(M14:M14)</f>
        <v>28.5</v>
      </c>
      <c r="N15" s="26">
        <f t="shared" si="4"/>
        <v>28.5</v>
      </c>
      <c r="O15" s="26">
        <f t="shared" si="4"/>
        <v>0</v>
      </c>
      <c r="P15" s="26">
        <f t="shared" si="4"/>
        <v>0</v>
      </c>
      <c r="Q15" s="26">
        <f t="shared" si="4"/>
        <v>28.5</v>
      </c>
      <c r="R15" s="26">
        <f t="shared" si="4"/>
        <v>0</v>
      </c>
      <c r="S15" s="26">
        <f t="shared" si="4"/>
        <v>0</v>
      </c>
      <c r="T15" s="15"/>
      <c r="U15" s="15"/>
      <c r="V15" s="15"/>
      <c r="W15" s="15"/>
      <c r="X15" s="15"/>
      <c r="Y15" s="15"/>
      <c r="Z15" s="15"/>
      <c r="AA15" s="15"/>
      <c r="AB15" s="43"/>
      <c r="AC15" s="43"/>
    </row>
    <row r="16" s="5" customFormat="1" ht="43" customHeight="1" spans="1:29">
      <c r="A16" s="14">
        <v>9</v>
      </c>
      <c r="B16" s="14" t="s">
        <v>10</v>
      </c>
      <c r="C16" s="14" t="s">
        <v>94</v>
      </c>
      <c r="D16" s="14" t="s">
        <v>95</v>
      </c>
      <c r="E16" s="14" t="s">
        <v>49</v>
      </c>
      <c r="F16" s="14" t="s">
        <v>69</v>
      </c>
      <c r="G16" s="14" t="s">
        <v>51</v>
      </c>
      <c r="H16" s="14" t="s">
        <v>96</v>
      </c>
      <c r="I16" s="14" t="s">
        <v>97</v>
      </c>
      <c r="J16" s="14" t="s">
        <v>98</v>
      </c>
      <c r="K16" s="14" t="s">
        <v>60</v>
      </c>
      <c r="L16" s="24" t="s">
        <v>99</v>
      </c>
      <c r="M16" s="25">
        <f>N16+S16</f>
        <v>9.47</v>
      </c>
      <c r="N16" s="26">
        <f>SUM(O16:R16)</f>
        <v>9.47</v>
      </c>
      <c r="O16" s="25">
        <v>0</v>
      </c>
      <c r="P16" s="25">
        <v>0</v>
      </c>
      <c r="Q16" s="25">
        <v>9.47</v>
      </c>
      <c r="R16" s="25">
        <v>0</v>
      </c>
      <c r="S16" s="25">
        <v>0</v>
      </c>
      <c r="T16" s="14">
        <v>39</v>
      </c>
      <c r="U16" s="14">
        <v>114</v>
      </c>
      <c r="V16" s="14">
        <v>2</v>
      </c>
      <c r="W16" s="14">
        <v>5</v>
      </c>
      <c r="X16" s="14" t="s">
        <v>100</v>
      </c>
      <c r="Y16" s="14" t="s">
        <v>56</v>
      </c>
      <c r="Z16" s="14" t="s">
        <v>101</v>
      </c>
      <c r="AA16" s="14"/>
      <c r="AB16" s="41"/>
      <c r="AC16" s="41"/>
    </row>
    <row r="17" s="9" customFormat="1" ht="28" customHeight="1" spans="1:29">
      <c r="A17" s="15" t="s">
        <v>102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9"/>
      <c r="M17" s="26">
        <f t="shared" ref="M17:S17" si="5">SUM(M16:M16)</f>
        <v>9.47</v>
      </c>
      <c r="N17" s="26">
        <f t="shared" si="5"/>
        <v>9.47</v>
      </c>
      <c r="O17" s="26">
        <f t="shared" si="5"/>
        <v>0</v>
      </c>
      <c r="P17" s="26">
        <f t="shared" si="5"/>
        <v>0</v>
      </c>
      <c r="Q17" s="26">
        <f t="shared" si="5"/>
        <v>9.47</v>
      </c>
      <c r="R17" s="26">
        <f t="shared" si="5"/>
        <v>0</v>
      </c>
      <c r="S17" s="26">
        <f t="shared" si="5"/>
        <v>0</v>
      </c>
      <c r="T17" s="38"/>
      <c r="U17" s="38"/>
      <c r="V17" s="38"/>
      <c r="W17" s="38"/>
      <c r="X17" s="38"/>
      <c r="Y17" s="15"/>
      <c r="Z17" s="38"/>
      <c r="AA17" s="15"/>
      <c r="AB17" s="44"/>
      <c r="AC17" s="43"/>
    </row>
  </sheetData>
  <autoFilter ref="A3:AC17">
    <extLst/>
  </autoFilter>
  <mergeCells count="22">
    <mergeCell ref="A1:AC1"/>
    <mergeCell ref="B2:D2"/>
    <mergeCell ref="E2:F2"/>
    <mergeCell ref="N2:S2"/>
    <mergeCell ref="V2:W2"/>
    <mergeCell ref="A4:L4"/>
    <mergeCell ref="A9:L9"/>
    <mergeCell ref="A13:L13"/>
    <mergeCell ref="A15:L15"/>
    <mergeCell ref="A17:L17"/>
    <mergeCell ref="A2:A3"/>
    <mergeCell ref="G2:G3"/>
    <mergeCell ref="H2:H3"/>
    <mergeCell ref="I2:I3"/>
    <mergeCell ref="J2:J3"/>
    <mergeCell ref="K2:K3"/>
    <mergeCell ref="L2:L3"/>
    <mergeCell ref="M2:M3"/>
    <mergeCell ref="X2:X3"/>
    <mergeCell ref="Y2:Y3"/>
    <mergeCell ref="Z2:Z3"/>
    <mergeCell ref="AA2:A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总资金分配表</vt:lpstr>
      <vt:lpstr>婺源县2021年市级财政专项衔接资金项目安排计划表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2021-08-31T10:10:00Z</dcterms:created>
  <dcterms:modified xsi:type="dcterms:W3CDTF">2021-12-13T05:16:12Z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760E4C2EC8D24FB5A85773ACB366E6B0</vt:lpwstr>
  </property>
</Properties>
</file>