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 name="Sheet2" sheetId="3" r:id="rId2"/>
  </sheets>
  <definedNames>
    <definedName name="_xlnm._FilterDatabase" localSheetId="0" hidden="1">Sheet1!$A$3:$W$361</definedName>
    <definedName name="_xlnm.Print_Titles" localSheetId="0">Sheet1!$1:$3</definedName>
  </definedNames>
  <calcPr calcId="144525"/>
</workbook>
</file>

<file path=xl/comments1.xml><?xml version="1.0" encoding="utf-8"?>
<comments xmlns="http://schemas.openxmlformats.org/spreadsheetml/2006/main">
  <authors>
    <author>Administrator</author>
  </authors>
  <commentList>
    <comment ref="O70" authorId="0">
      <text>
        <r>
          <rPr>
            <b/>
            <sz val="9"/>
            <rFont val="宋体"/>
            <charset val="134"/>
          </rPr>
          <t>Administrator:</t>
        </r>
        <r>
          <rPr>
            <sz val="9"/>
            <rFont val="宋体"/>
            <charset val="134"/>
          </rPr>
          <t xml:space="preserve">
财政收回资金安排21.95万元</t>
        </r>
      </text>
    </comment>
  </commentList>
</comments>
</file>

<file path=xl/sharedStrings.xml><?xml version="1.0" encoding="utf-8"?>
<sst xmlns="http://schemas.openxmlformats.org/spreadsheetml/2006/main" count="4515" uniqueCount="1106">
  <si>
    <t>婺源县2022年度巩固拓展脱贫攻坚成果和乡村振兴项目库</t>
  </si>
  <si>
    <t>序
号</t>
  </si>
  <si>
    <t>项目实施地点</t>
  </si>
  <si>
    <t>项目类别</t>
  </si>
  <si>
    <t>产业
合作社
名称</t>
  </si>
  <si>
    <t>项目
名称</t>
  </si>
  <si>
    <t>项目计划开始时间</t>
  </si>
  <si>
    <t>项目计划完工时间</t>
  </si>
  <si>
    <t>建设性质(新建、改建、续建）</t>
  </si>
  <si>
    <t>建设任务
（建设内容）</t>
  </si>
  <si>
    <t>总投资（万元）</t>
  </si>
  <si>
    <t>资金来源
（万元）</t>
  </si>
  <si>
    <t>项目覆盖总户数</t>
  </si>
  <si>
    <t>项目覆盖总人数</t>
  </si>
  <si>
    <t>受益
脱贫户</t>
  </si>
  <si>
    <t>责任
单位</t>
  </si>
  <si>
    <t>群众是否参与</t>
  </si>
  <si>
    <t>绩效目标</t>
  </si>
  <si>
    <t>备注</t>
  </si>
  <si>
    <t>乡镇</t>
  </si>
  <si>
    <t>行政村</t>
  </si>
  <si>
    <t>自然村</t>
  </si>
  <si>
    <t>产业发展/乡村建设行动</t>
  </si>
  <si>
    <t>其中，乡村建设行动(农村基础设施/人居环境整治/农村公共服务)</t>
  </si>
  <si>
    <t>计划财政总投入</t>
  </si>
  <si>
    <t>其他资金</t>
  </si>
  <si>
    <t>户</t>
  </si>
  <si>
    <t>人</t>
  </si>
  <si>
    <t>总计</t>
  </si>
  <si>
    <t>大鄣山乡</t>
  </si>
  <si>
    <t>白石源村</t>
  </si>
  <si>
    <t>双桂河东</t>
  </si>
  <si>
    <t>乡村建设行动</t>
  </si>
  <si>
    <t>新农村建设</t>
  </si>
  <si>
    <t>——</t>
  </si>
  <si>
    <t>主干道、巷道</t>
  </si>
  <si>
    <t>新建</t>
  </si>
  <si>
    <t>主干道100米，巷道100米。</t>
  </si>
  <si>
    <t>大鄣山乡政府</t>
  </si>
  <si>
    <t>农户全体受益</t>
  </si>
  <si>
    <t>人居环境整治与基础设施建设，促进农民增收</t>
  </si>
  <si>
    <t>非脱贫村</t>
  </si>
  <si>
    <t>双桂河西</t>
  </si>
  <si>
    <t>排水沟</t>
  </si>
  <si>
    <t>排水沟渠300米。</t>
  </si>
  <si>
    <t>程村村</t>
  </si>
  <si>
    <t>程村</t>
  </si>
  <si>
    <t>产业发展</t>
  </si>
  <si>
    <t>程村村股份经济合作联合社</t>
  </si>
  <si>
    <t>程村旅游商品展示销售区建设</t>
  </si>
  <si>
    <t>新建程村旅游商品展示销售点10间，面积约200平方。</t>
  </si>
  <si>
    <t>参与务工+分红</t>
  </si>
  <si>
    <t>充分发挥旅游+产业资源，发展茶叶产业精加工，带动村民致富，提高村集体经济</t>
  </si>
  <si>
    <t>市定</t>
  </si>
  <si>
    <t>农村公共服务</t>
  </si>
  <si>
    <t>村庄人居环境整治及农村公共照明设施建设</t>
  </si>
  <si>
    <t>1.危旧房拆除后新建砖挡墙600米，高1米；2.公共照明设施150盏。</t>
  </si>
  <si>
    <t>受益期限≥15年，全体村民居住通行环境得到改善，村民满意度≥95%。村民受益率≥95%。</t>
  </si>
  <si>
    <t>农村基础设施</t>
  </si>
  <si>
    <t>村庄人居环境整治（程村枫树底）</t>
  </si>
  <si>
    <t>1.村口树林底路面铺设老石板300平方米； 2.新建晒谷场：塑木架空铺设260平方米；3.挡土墙高1.5米、长30米，挡土墙高2.8米、长5米，挡土墙高3米，长3米；4.建设石板路245平方米.</t>
  </si>
  <si>
    <t>程村石壁山乡村旅游道路改造</t>
  </si>
  <si>
    <t>1.新建石壁山游步道900米，宽1.5米。2.停车场至石壁山脚下旅游道路改造600平方米。</t>
  </si>
  <si>
    <t>完善基础设施，将有效提升农村公共服务水平，提升农民生活幸福感，提高群众满意度</t>
  </si>
  <si>
    <t>人居环境整治</t>
  </si>
  <si>
    <t>河道清理</t>
  </si>
  <si>
    <t>程村河道整治</t>
  </si>
  <si>
    <t>村内排水沟600米，其中长120米河道不通机械纯人口清淤</t>
  </si>
  <si>
    <t>改善农村生产生活条件</t>
  </si>
  <si>
    <t>戴村村</t>
  </si>
  <si>
    <t>戴村</t>
  </si>
  <si>
    <t>戴村股份经济合作联合社</t>
  </si>
  <si>
    <t>大鄣山乡戴村新建有机茶厂</t>
  </si>
  <si>
    <t>续建</t>
  </si>
  <si>
    <t>续建茶叶加工厂房一层160平方米</t>
  </si>
  <si>
    <t>参与务工+分红；村民参与种植，市场价格统一收购加工</t>
  </si>
  <si>
    <t>收益期≥15年，脱贫户年增加收入≥4.5万元，村集体年增加经济收入≥6万元</t>
  </si>
  <si>
    <t>省定</t>
  </si>
  <si>
    <t>戴村组</t>
  </si>
  <si>
    <t>戴村停车场至坎岭村内环境整治</t>
  </si>
  <si>
    <t>村内危旧拆除等环境整治16处共计2000平方</t>
  </si>
  <si>
    <t>戴村一、二组巷道石板路改造</t>
  </si>
  <si>
    <t>村内主巷道铺设新石板路面长600米、宽1.6米。</t>
  </si>
  <si>
    <t>戴村三、四组巷道石板路改造</t>
  </si>
  <si>
    <t>村内分支巷道长1000米、宽1.2米，小巷道长600米、宽0.8米。</t>
  </si>
  <si>
    <t>集秀桥段道路硬化</t>
  </si>
  <si>
    <t>改建</t>
  </si>
  <si>
    <t>总长360米道路改建，其中一段长200米扩宽1.5米，厚0.15米（目前2米宽），另一段长160米，宽3.5米，厚0.15米。</t>
  </si>
  <si>
    <t>观景台至村小学乡村旅游道路建设</t>
  </si>
  <si>
    <t>新建石壁山新石板游步道长350米，宽1.5米，厚0.03米；游步道护栏350米。</t>
  </si>
  <si>
    <t>乡村环境提升促进乡村旅游发展，发展旅游友好乡村新型服务业，增加农民创收</t>
  </si>
  <si>
    <t>戴村一、二、三、四组强、弱电改造</t>
  </si>
  <si>
    <t>村内强、弱电（三线）改造总长4000米、涉及农户120户。</t>
  </si>
  <si>
    <t>戴村河道清淤工程</t>
  </si>
  <si>
    <t>村内排水沟长300米，宽均2米，其中长100河道不通机械纯人口清淤。</t>
  </si>
  <si>
    <t>和村村</t>
  </si>
  <si>
    <t>和村</t>
  </si>
  <si>
    <t>村庄道路建设及农村公共照明设施建设</t>
  </si>
  <si>
    <t>1.道路建设长420米，宽1.5米，厚0.1米；2.石磅：长30米 高4米 宽1.5米；3.巷道铺新石板1000米，均宽1米；4.和村公共照明设施25盏；5.石头护杆50米。</t>
  </si>
  <si>
    <t>人居环境整治与发展乡村休闲旅游有机结合，加强旅游基础设施建设，发展好乡村新型服务业，为农民增收。</t>
  </si>
  <si>
    <t>十三五/县定</t>
  </si>
  <si>
    <t>黄砂</t>
  </si>
  <si>
    <t>村庄巷道建设</t>
  </si>
  <si>
    <t>巷道铺石板400米，均宽1米。</t>
  </si>
  <si>
    <t>九阄</t>
  </si>
  <si>
    <t>河道清淤</t>
  </si>
  <si>
    <t>九阄河道清淤，长200米</t>
  </si>
  <si>
    <t>黄砂河道清淤，长260米</t>
  </si>
  <si>
    <t>上屋</t>
  </si>
  <si>
    <t>上屋河道清淤，长200米</t>
  </si>
  <si>
    <t>下屋</t>
  </si>
  <si>
    <t>水沟清淤</t>
  </si>
  <si>
    <t>下屋水沟清淤，长180米</t>
  </si>
  <si>
    <t>方村</t>
  </si>
  <si>
    <t>方村河道清淤，长200米</t>
  </si>
  <si>
    <t>西山村</t>
  </si>
  <si>
    <t>西山</t>
  </si>
  <si>
    <t>农村饮水保障工程</t>
  </si>
  <si>
    <t>自来水管长3000米，蓄水池30T2座</t>
  </si>
  <si>
    <t xml:space="preserve">受益期限≥15年，解决群众饮水安全，提升饮水保障水平，改善群众生活质量，村民满意度、幸福感不断提升。
</t>
  </si>
  <si>
    <t>高头山</t>
  </si>
  <si>
    <t>高头山村河道整治</t>
  </si>
  <si>
    <t>河道清淤长600米，宽3米。</t>
  </si>
  <si>
    <t>下村村</t>
  </si>
  <si>
    <t>臧家一组</t>
  </si>
  <si>
    <t>主干道</t>
  </si>
  <si>
    <t>主干道60米。</t>
  </si>
  <si>
    <t>臧家二组</t>
  </si>
  <si>
    <t>段莘乡</t>
  </si>
  <si>
    <t>槎口村</t>
  </si>
  <si>
    <t>槎口</t>
  </si>
  <si>
    <t>婺源县段莘乡槎口村股份经济合作联合社</t>
  </si>
  <si>
    <t>中草药种植</t>
  </si>
  <si>
    <t>中草药种植15亩（半夏）</t>
  </si>
  <si>
    <t>段莘乡政府</t>
  </si>
  <si>
    <t>收益期≥15年，脱贫户年增加收入≥2万元，村集体年增加经济收入≥3.9万元</t>
  </si>
  <si>
    <t>槎口、石枧</t>
  </si>
  <si>
    <t>农村公共照明设施建设</t>
  </si>
  <si>
    <t>槎口村、石枧村公共照明设施各30盏，合计60盏。</t>
  </si>
  <si>
    <t>方坑</t>
  </si>
  <si>
    <t>通村道路改造硬化</t>
  </si>
  <si>
    <t>1.新建石磅一处（长30米、均高2米、均宽1.2米）;2.路面硬化90平方米，挖填土方500立方米。</t>
  </si>
  <si>
    <t>槎口组</t>
  </si>
  <si>
    <t>槎口村河道环境整治工程</t>
  </si>
  <si>
    <t>河道清淤长450米、宽8米，平均清淤50厘米厚。</t>
  </si>
  <si>
    <t>官坑村</t>
  </si>
  <si>
    <t>官坑一组</t>
  </si>
  <si>
    <t>主干道250米。</t>
  </si>
  <si>
    <t>金坑村</t>
  </si>
  <si>
    <t>金村组</t>
  </si>
  <si>
    <t>婺源县段莘乡金坑村股份经济合作联合社</t>
  </si>
  <si>
    <t>种植半夏中草药10亩</t>
  </si>
  <si>
    <t>收益期≥15年，脱贫户人均增收1000元，村集体年增加经济收入≥4.5万元</t>
  </si>
  <si>
    <t>王村</t>
  </si>
  <si>
    <t>村庄道路建设</t>
  </si>
  <si>
    <t>1.村内道路硬化：长9m，宽3m，厚0.18m；  2.村路面硬化：长21m，宽2m，厚0.10m ； 3.巷道路硬化：长90m，宽1 .2m，厚0.10m  4.铺设青石板路：长489m，宽1.35m</t>
  </si>
  <si>
    <t>受益期限≥15年，解决群众饮水安全，提升饮水保障水平，改善群众生活质量，村民满意度、幸福感不断提升。</t>
  </si>
  <si>
    <t>腾坑</t>
  </si>
  <si>
    <t>行人桥建设</t>
  </si>
  <si>
    <t>人通行过河桥长9米，宽2米。</t>
  </si>
  <si>
    <t>罗坑</t>
  </si>
  <si>
    <t>通村道路建设工程</t>
  </si>
  <si>
    <t>1.罗坑进村公路长400米、宽4米、厚0.18米；2.新建公路旁浇砼240平方米。</t>
  </si>
  <si>
    <t>村庄人居环境整治</t>
  </si>
  <si>
    <t>1、村庄整治3700㎡；其中旧棚整治撤除6处（整治旧棚、废旧厕所24个）、杂木清理约400平方、填土方900立方；2、砖式挡墙：长362m，高0.8m，宽0.12m；3、马家柚苗200根。</t>
  </si>
  <si>
    <t>腾坑组</t>
  </si>
  <si>
    <t>腾坑村河道环境整治工程</t>
  </si>
  <si>
    <t>河道清淤长630m、宽7m，河道平均清淤50厘米厚。</t>
  </si>
  <si>
    <t>阆山村</t>
  </si>
  <si>
    <t>阆山</t>
  </si>
  <si>
    <t>婺源县段莘乡阆山村股份经济合作联合社</t>
  </si>
  <si>
    <t>辣椒种植大棚基地建设</t>
  </si>
  <si>
    <t>30亩辣椒大棚及滴灌设施</t>
  </si>
  <si>
    <t>收益期≥60年，脱贫户年增加收入≥2.5万元，村集体年增加经济收入≥6.7万元</t>
  </si>
  <si>
    <t>改造阆山茶叶</t>
  </si>
  <si>
    <t>改造茶叶150亩</t>
  </si>
  <si>
    <t>收益期≥15年，脱贫户年增加收入≥2.1万元，村集体年增加经济收入≥5万元</t>
  </si>
  <si>
    <t>坦里</t>
  </si>
  <si>
    <t>1、旧棚整治15个，空心房整治6个；2、村口外凹至里凹水渠清理及浇砼1000米；清理村内水渠1100米。3、坦里到王家村小路整修300米；4、村内道路修浇水泥路1200米，清理村内水渠1100米；5、枫树林至外凹布不规则石板长400米；6、环境整治5处。</t>
  </si>
  <si>
    <t>改善人居环境，提升乡村品质，促进乡村旅游发展和农民增收。</t>
  </si>
  <si>
    <t>外山、新寺、布源、碎石坞</t>
  </si>
  <si>
    <t>村内环境整治4处（1.外山组换琉璃瓦60平方，换柱3根，60平方房屋整屋里墙刷白；2.新寺组换琉璃瓦160平方，换顶板160平方；3.布源组换琉璃瓦120平方，修建木楼梯一座；4.碎石坞组换琉璃瓦50平方，砌墙50平方。）</t>
  </si>
  <si>
    <t>王、曹家</t>
  </si>
  <si>
    <t>旧棚整治7个，空心房整治5个，王家水口水渠三面浇砼99米，庄边至喝水塘水渠三面浇砼490米，晒场硬化510平方米，村道路修水泥路301米，清理水渠696米。环境整治480平方米。</t>
  </si>
  <si>
    <t>外山</t>
  </si>
  <si>
    <t>1.旧棚整治50个，空心房整治6个；2.修老石板路296米；3.村道路修修浇水泥路213米；4.清理水渠596米；5.环境整治400平方米。</t>
  </si>
  <si>
    <t>庆源村</t>
  </si>
  <si>
    <t>庆源</t>
  </si>
  <si>
    <t>庆源村股份经济合作联合社</t>
  </si>
  <si>
    <t>种植半夏中草药25亩</t>
  </si>
  <si>
    <t>改善乡村环境，提升农业生产基础保障能力，促进农民增收。</t>
  </si>
  <si>
    <t>长源岭</t>
  </si>
  <si>
    <t>1.长源岭、溪迸公共基础照明设施42盏;2.溪迸水毁石磅107立方米。</t>
  </si>
  <si>
    <t>珊厚</t>
  </si>
  <si>
    <t>井坞至珊厚会车点水泥地硬化和整平1000平方米</t>
  </si>
  <si>
    <t>通村道路涵管改造</t>
  </si>
  <si>
    <t>改建2处1.5米盖板涵（盖板涵长6.5米，高1.5米，宽1.5米。）</t>
  </si>
  <si>
    <t>通村公路路口改造工程</t>
  </si>
  <si>
    <t>1.新建石磅长55米，宽2米，高2.5米； 2.硬化770平方米； 3.公共照明设施8盏； 4.环境整治110米（种植马家柚或杨梅树30棵）</t>
  </si>
  <si>
    <t>农田灌溉水渠建设</t>
  </si>
  <si>
    <t>水渠建设600米（高30厘米，宽30厘米）</t>
  </si>
  <si>
    <t>庆源组</t>
  </si>
  <si>
    <t>庆源村河道环境整治工程</t>
  </si>
  <si>
    <t>1.河道清淤长1000米、宽8米，平均清淤20厘米厚；2.河道两岸2500米拔草、垃圾处理。</t>
  </si>
  <si>
    <t>中村村</t>
  </si>
  <si>
    <t>江村</t>
  </si>
  <si>
    <t>排水沟、场地硬化</t>
  </si>
  <si>
    <t>排水沟涵管4道，场地硬化400平方米。</t>
  </si>
  <si>
    <t>赋春镇</t>
  </si>
  <si>
    <t>冲田村</t>
  </si>
  <si>
    <t>上店</t>
  </si>
  <si>
    <t>婺源县赋春镇冲田村股份经济合作联合社</t>
  </si>
  <si>
    <t>茶叶种植</t>
  </si>
  <si>
    <t>种植茶叶70亩</t>
  </si>
  <si>
    <t>赋春镇政府</t>
  </si>
  <si>
    <t>收益期≥15年，脱贫户年增加收入≥7万元，村集体年增加经济收入≥3万元</t>
  </si>
  <si>
    <t>村庄道路硬化</t>
  </si>
  <si>
    <t>1、上店出村口至石亭道路硬化:长840米，均宽3米，厚0.15米；2、石塝修复：长80米，均高1.5米，上宽0.6米，下宽1米。</t>
  </si>
  <si>
    <t>冲田</t>
  </si>
  <si>
    <t>巷道路面修建</t>
  </si>
  <si>
    <t>1、沥青路面改造：面积约1750平方米，厚0.06米；                                     2、村内巷道改造：面积约690平方米，厚0.12米。</t>
  </si>
  <si>
    <t>赋春村</t>
  </si>
  <si>
    <t>赋春</t>
  </si>
  <si>
    <t>村内公共照明设施约400盏</t>
  </si>
  <si>
    <t>狮林路、姚春路农村公共照明设施建设</t>
  </si>
  <si>
    <t>新建公共照明设施19盏</t>
  </si>
  <si>
    <t>戏平路道路改造建设</t>
  </si>
  <si>
    <t>1、铺设青石板路面约80平方米； 2、污水管埋设约268米，混凝土检查井26个； 3、电缆埋管敷设约268米；                 4、弱电梅花管敷设约268米；5、电力手孔井26个。</t>
  </si>
  <si>
    <t>祠堂上巷道改造建设</t>
  </si>
  <si>
    <t>1、铺设青石板路面约240㎡； 2、污水管埋设约80m，混凝土检查井8个； 3、电缆埋管敷设约80m；          4、弱电梅花管敷设约80m； 5、电力手孔井8个。</t>
  </si>
  <si>
    <t>戏平坦东边主干道改造工程</t>
  </si>
  <si>
    <t>1、青石板铺设约810平方米；                                2、污水管道安装长约150米；                           3、人工清理排水沟长约120米；                    4、水井改造2个；                         5、三线下地长约130米。</t>
  </si>
  <si>
    <t>金竹街巷道改造工程</t>
  </si>
  <si>
    <t>1、青石板铺设约870平方米；2、污水管道安装长约384米；  3、人工清理排水沟长约384米； 4、三线下地长约384米。</t>
  </si>
  <si>
    <t>提升防洪能力，改善生产生活环境。</t>
  </si>
  <si>
    <t>戏平坦西边主干道改造工程</t>
  </si>
  <si>
    <t>1、青石板铺设约750平方米； 2、污水管道安装长约55米； 3、人工清理排水沟长约70米； 4、三线下地长约100米；5、水井改造4个。</t>
  </si>
  <si>
    <t>中门街巷道改造工程</t>
  </si>
  <si>
    <t>1、青石板铺设约837平方米； 2、污水管道安装长约358米； 3、人工清理排水沟长约358米； 4、三线下地长约358米</t>
  </si>
  <si>
    <t>甲路村</t>
  </si>
  <si>
    <t>甲路、冷水坑、大坑、三门江、梅源、梅春、徐源</t>
  </si>
  <si>
    <t>新建公共照明设施80盏</t>
  </si>
  <si>
    <t>严田村</t>
  </si>
  <si>
    <t>上严田</t>
  </si>
  <si>
    <t>春晖旅游公司</t>
  </si>
  <si>
    <t>马家柚种植</t>
  </si>
  <si>
    <t>种植马家柚面积约30亩</t>
  </si>
  <si>
    <t>赋春镇人民政府</t>
  </si>
  <si>
    <t>收益期≥15年，脱贫户年收入≥10万元，村集体年增加经济收入≥8.6万元，一般农户增加务工收入≥7万元</t>
  </si>
  <si>
    <t>荷花种植</t>
  </si>
  <si>
    <t>荷花种植约28亩</t>
  </si>
  <si>
    <t>王村村人居环境整治（新农村）</t>
  </si>
  <si>
    <t>1.新建洗衣埠1座（长约3米、宽2.5米）；2.村外水口林打造   ；3.村水塘清理及维修（清淤约100m³）；4.修复旧洗衣埠一座；5.长效管护。</t>
  </si>
  <si>
    <t>持续改善和提升农村人居环境质量，提升农民生活幸福感，提高群众满意度</t>
  </si>
  <si>
    <t>下严田</t>
  </si>
  <si>
    <t>环境整治</t>
  </si>
  <si>
    <t>环境整治20处。</t>
  </si>
  <si>
    <t>岩前村</t>
  </si>
  <si>
    <t>主干道210米。</t>
  </si>
  <si>
    <t>游汀村</t>
  </si>
  <si>
    <t>游汀</t>
  </si>
  <si>
    <t>婺源县游汀农业综合开发有限公司</t>
  </si>
  <si>
    <t>田园综合体种养殖基地</t>
  </si>
  <si>
    <t>1、荷花种植30亩； 2、龙虾养殖15亩；3、蔬果采摘园40亩； 4、配套田园综合体基础设施建设。</t>
  </si>
  <si>
    <t>发展乡村新型服务业，收益期≥15年，脱贫户人均增收1000元，村集体年增加经济收入≥5万元</t>
  </si>
  <si>
    <t>上屋村</t>
  </si>
  <si>
    <t>巷道</t>
  </si>
  <si>
    <t>巷道150米。</t>
  </si>
  <si>
    <t>江湾镇</t>
  </si>
  <si>
    <t>大畈村</t>
  </si>
  <si>
    <t>大畈</t>
  </si>
  <si>
    <t>省级砚文化创业孵化示范基地</t>
  </si>
  <si>
    <t>产业附属用建设</t>
  </si>
  <si>
    <t>房屋建设3层，占地面积150平方，建筑面积486平方米</t>
  </si>
  <si>
    <t>江湾镇政府</t>
  </si>
  <si>
    <t>收益期≥5年，脱贫户年增加收入≥4.8万元，村集体年增加经济收入≥3.9万元</t>
  </si>
  <si>
    <t>大畈村股份经济合作联合社</t>
  </si>
  <si>
    <t>茶叶初制厂改造</t>
  </si>
  <si>
    <t>厂房改造299.19㎡，冷藏室一间，杀青机1台，揉捻机3台，解块机1台，11槽理条机3台，提香机1台</t>
  </si>
  <si>
    <t>巷道改造</t>
  </si>
  <si>
    <t>1.老街路面铺石板5条巷道共计376米，宽1.5米。2.安装下水道水泥涵管Ф35㎝376米。3.水泥路面破碎376米，1.5米宽</t>
  </si>
  <si>
    <t>农饮用水改造</t>
  </si>
  <si>
    <t>1.下坑新建100吨蓄水池；2.63水管4000米</t>
  </si>
  <si>
    <t>村内人居环境整治28处(桥头坑5处,河边8处，桂衢桂5处村头2处，老街8处）；鸡棚拆除14处(河边10处，桥头坑4处）；乱堆乱放整治12处（砚台街学文处3处，河边5，桂衢街4处)；桥头坑清污2处；沿河路墙190米；上坦、下坦晒谷场整治各1处</t>
  </si>
  <si>
    <t>提升了村内人居环境，改善了村庄面貌</t>
  </si>
  <si>
    <t>河道整治</t>
  </si>
  <si>
    <t>清淤河道三处共500米，其中大畈下桥1处，油榨碣底1外，济口桥底1外。</t>
  </si>
  <si>
    <t>江湾镇人民政府</t>
  </si>
  <si>
    <t>荷田村</t>
  </si>
  <si>
    <t>荷田</t>
  </si>
  <si>
    <t>荷田村股份经济合作联合社</t>
  </si>
  <si>
    <t>荷田花种植20亩：1、种苗；2、肥料农药；3、人工和租金；4、开荒</t>
  </si>
  <si>
    <t>收益期≥15年，脱贫户年增加收入≥6.4万元，村集体年增加经济收入≥8万元</t>
  </si>
  <si>
    <t>婺源县江湾镇荷田村股份经济合作联合社</t>
  </si>
  <si>
    <t>黑米种植</t>
  </si>
  <si>
    <t>种植黑米70亩：1、开荒；2、租金、3、种子；4、肥料；5、农药；6、机械加人工；7、沟渠清理1200米。</t>
  </si>
  <si>
    <t>收益期≥15年，脱贫户年增加收入≥2.8万元，村集体年增加经济收入≥5万元</t>
  </si>
  <si>
    <t>荷田村公共基础设施提升工程</t>
  </si>
  <si>
    <t>新建厕所一座40平方米</t>
  </si>
  <si>
    <t>荷田村中村饮水和灌溉工程</t>
  </si>
  <si>
    <t>1、新建生产路长240米，宽1.2米，厚0.12米；2、路磅修建长240米，均高1.5米，宽0.5米；3、山塘坝体维修，安装涵管长16米；清淤255立方米</t>
  </si>
  <si>
    <t>荷田下村灌溉工程</t>
  </si>
  <si>
    <t>1、新建自吸式水轮泵站一座(含导流槽、安全网)；  2、安装灌溉管道长200米，管径110毫米；   3、新建水沟长50米，宽0.4米，高0.4米</t>
  </si>
  <si>
    <t>荷田村委会山后村通村道路硬化</t>
  </si>
  <si>
    <t>硬化公路路面长890.4米，宽4.5米，厚0.18米；安装涵管12米</t>
  </si>
  <si>
    <t>公共照明设施建设</t>
  </si>
  <si>
    <t>公共照明设施84盏</t>
  </si>
  <si>
    <t>南坑</t>
  </si>
  <si>
    <t>道路硬化工程</t>
  </si>
  <si>
    <t>1、南坑村三十亩段生产路硬化441.6平方米（长368米 宽1.2米 厚0.12米、441.6平方米*135元）。2、山后生产路硬化长308米，宽1.5米，厚0.15米；浆砌石磅4处，总长32米，高1.6米，宽0.6米</t>
  </si>
  <si>
    <t>提高人居环境水平，改善生产生活条件</t>
  </si>
  <si>
    <t>荷田村三组村庄整治提升工程</t>
  </si>
  <si>
    <t>1、青石板铺设893平方米；2、新建水沟长144米，宽0.3米，深0.4米；3、砼路面硬化105平方米；4、菜园磅整治2处（:①方树荣老屋门口菜园磅长21.6米，高1米；②洪光明屋底菜园磅长64米，高1米）；5、整治乱堆乱放10处（①方益林老屋基，②洪旺弟老屋底，③方秀春田边，④方国微屋底，⑤方国微棚基，⑥洪烈均屋边，⑦新岭底，⑧方秀相老棚基，⑨方秀相与方益民老屋基，⑩方益喜屋边）；6、新建环保栅栏2处（①新岭底洪明达菜园栅栏长28米，高1米；②坡顶方超菜园栅栏长16米，高1米。</t>
  </si>
  <si>
    <t>荷田村一组村庄整治提升工程</t>
  </si>
  <si>
    <t>1、青石板铺设752平方米；2、新建水沟长117米，宽0.3米，深0.4米；3、新建石磅87立方米；4、砼路面硬化223平方米；5、新建围墙长29米；6、菜园磅整治3处（①裘学辉菜园磅，②里边角菜园磅，③方宝欢菜园磅）；7、整治乱堆乱放10处（①裘庆辉屋边，②裘庆辉屋前，③方永标老屋前花台，④方新建菜园，⑤方茂春粪缸基，⑥方永标老屋背，⑦汪开成粪缸基，⑧洪礼进菜地，⑨方茂春老屋前，⑩方国良屋边；</t>
  </si>
  <si>
    <t>荷田村樟树底村庄人居环境整治</t>
  </si>
  <si>
    <t>1、新建游步道长97米，宽1.2米；2、青石板铺设492.6平方米；3、新建石栏杆长54米，高1.2米；4、新建砖切矮墙5个（长1米，高0.6米，宽1米）。5、公共照明设施10盏</t>
  </si>
  <si>
    <t>荷田村道路及环境整治</t>
  </si>
  <si>
    <t>1、道路硬化长166米，宽1.2米，厚0.15米；2、环境整治1处</t>
  </si>
  <si>
    <t>荷田上村村庄整治</t>
  </si>
  <si>
    <t>荷田村石岭头晒谷场建设：1、新建石磅长26米，均高2.5米，均宽1米；2、挖方1118立方米、填方1530立方米；3、地面硬化1305平方米</t>
  </si>
  <si>
    <t>1、河道清淤11000立方米；       2、河磅两侧树木、杂草清理总长4800米、高3.5米</t>
  </si>
  <si>
    <t>里长皋一组</t>
  </si>
  <si>
    <t>巷道713米。</t>
  </si>
  <si>
    <t>里长皋二组</t>
  </si>
  <si>
    <t>公共照明</t>
  </si>
  <si>
    <t>公共照明108盏。</t>
  </si>
  <si>
    <t>洪坦村</t>
  </si>
  <si>
    <t>茅坦村一组</t>
  </si>
  <si>
    <t>线路改造、洗衣埠</t>
  </si>
  <si>
    <t>线路改造300米，洗衣埠1处。</t>
  </si>
  <si>
    <t>前段村</t>
  </si>
  <si>
    <t>敕坑</t>
  </si>
  <si>
    <t>婺源县梦里思农业专业合作社</t>
  </si>
  <si>
    <t>鱼塘提升</t>
  </si>
  <si>
    <t>1、改造鱼塘进水管、设施提升等；2、新建鱼塘设施棚1个；3、购买鱼苗3000条、有机饲料等</t>
  </si>
  <si>
    <t>岭脚</t>
  </si>
  <si>
    <t>江湾镇岭脚村污水处理工程</t>
  </si>
  <si>
    <t>污水处理站一座；污水接入户113户</t>
  </si>
  <si>
    <t>岭脚村庙边里河清淤工程</t>
  </si>
  <si>
    <t>清理河道800米</t>
  </si>
  <si>
    <t>岭脚村</t>
  </si>
  <si>
    <t>岭脚村人居环境整治（新农村）</t>
  </si>
  <si>
    <t>1.墙体长3米、宽3米、高4.5米。2.排水沟2处长约100米，宽0.8米，高1.1米，盖铁下水板；排水沟长210米，宽1.2米，高1.5米。3.沟渠巷道清理200米，环境整治10处。</t>
  </si>
  <si>
    <t>汪口村</t>
  </si>
  <si>
    <t>言坑村</t>
  </si>
  <si>
    <t>主干道、巷道等</t>
  </si>
  <si>
    <t>主干道148米，巷道50米，拆除危旧房1幢，河塘清理160米。</t>
  </si>
  <si>
    <t>浯村村</t>
  </si>
  <si>
    <t>水路</t>
  </si>
  <si>
    <t>浯村村股份经济合作联合社</t>
  </si>
  <si>
    <t>香菇种植</t>
  </si>
  <si>
    <t>1、改造大棚顶及四边围2210平方，棚内安装水管及棚内排水基础设施；2、新建大棚外围水沟160米；3、购买菌棒18000袋</t>
  </si>
  <si>
    <t>收益期≥15年，脱贫户年增加收入≥1万元，村集体年增加经济收入≥3万元</t>
  </si>
  <si>
    <t>浯村</t>
  </si>
  <si>
    <t>灌溉用电线路建设</t>
  </si>
  <si>
    <t>1、安装8米长电线杆10支：2、三相线500米</t>
  </si>
  <si>
    <t>水毁石磅修复</t>
  </si>
  <si>
    <t>水泥现浇河堤长38米、高4米、宽均1.4米，计212.8立方米。</t>
  </si>
  <si>
    <t>1、清淤650平方米；        
2、整治河道两侧河堤树木、杂草，长1000米.</t>
  </si>
  <si>
    <t>清华镇</t>
  </si>
  <si>
    <t>东源村</t>
  </si>
  <si>
    <t>沽坊一组</t>
  </si>
  <si>
    <t>场地硬化</t>
  </si>
  <si>
    <t>场地硬化990平方米。</t>
  </si>
  <si>
    <t>清华镇政府</t>
  </si>
  <si>
    <t>沽坊二组</t>
  </si>
  <si>
    <t>场地硬化800平方米。</t>
  </si>
  <si>
    <t>浮溪村</t>
  </si>
  <si>
    <t>董家</t>
  </si>
  <si>
    <t>浮溪村股份经济合作联合社</t>
  </si>
  <si>
    <t>乡村振兴示范区项目（一期）</t>
  </si>
  <si>
    <t>新建厂房钢结构厂房1500平方米</t>
  </si>
  <si>
    <t>收益期≥10年，脱贫户年增加收入≥6万元.村集体年增加经济收入≥20万元，增加农户务工收入≥10万元</t>
  </si>
  <si>
    <t>方村、梅泽</t>
  </si>
  <si>
    <t>方村至梅泽河道环境整治工程</t>
  </si>
  <si>
    <t>河道清淤长385米、宽15米，平均清淤0.8米厚。</t>
  </si>
  <si>
    <t>新田、董家</t>
  </si>
  <si>
    <t>新田至董家河道环境整治工程</t>
  </si>
  <si>
    <t>河道清淤长642米、宽6米，河道平均清淤0.8米厚。</t>
  </si>
  <si>
    <t>横街村</t>
  </si>
  <si>
    <t>包装厂</t>
  </si>
  <si>
    <t>拆除危旧房、晒谷场</t>
  </si>
  <si>
    <t>拆除危旧房5幢，晒谷场500平方米。</t>
  </si>
  <si>
    <t>洪村村</t>
  </si>
  <si>
    <t>洪村</t>
  </si>
  <si>
    <t>安装公共照明设施70盏，电线4000米</t>
  </si>
  <si>
    <t>木林下</t>
  </si>
  <si>
    <t>安装水管2500米，30吨蓄水池一座，过滤池一座</t>
  </si>
  <si>
    <t>小源口</t>
  </si>
  <si>
    <t>安装水管1900米，30吨蓄水池一座，过滤池一座</t>
  </si>
  <si>
    <t>洪村、木林下</t>
  </si>
  <si>
    <t>村庄人居环境整治约32处；（拆除木棚12处、拆除危旧房5处、维修危房1处、场地整治14处）。村道及水沟修复300米。</t>
  </si>
  <si>
    <t>里硖石、象形、外硖石</t>
  </si>
  <si>
    <t>里硖石至洪村河道环境整治工程</t>
  </si>
  <si>
    <t>河道清淤长1600米、宽6米，平均清淤0.6米厚。</t>
  </si>
  <si>
    <t>小源口、木林下、上堡</t>
  </si>
  <si>
    <t>洪村至上堡河道环境整治工程</t>
  </si>
  <si>
    <t>河道清淤长1070米、宽9米，平均清淤0.6米厚。</t>
  </si>
  <si>
    <t>花园村</t>
  </si>
  <si>
    <t>罗云</t>
  </si>
  <si>
    <t>花园村股份经济合作联合社</t>
  </si>
  <si>
    <t>皇菊产业加工厂扩建工程（二期）</t>
  </si>
  <si>
    <t>续建厂房350平方米，三格式化粪池一个。厂房周边场地硬化600平方米。</t>
  </si>
  <si>
    <t>收益期≥15年，脱贫户年增加收入≥5万元，村集体年增加经济收入≥5万元</t>
  </si>
  <si>
    <t>横段坑</t>
  </si>
  <si>
    <t>香榧产业　基地建设</t>
  </si>
  <si>
    <t>香榧产业基地建设</t>
  </si>
  <si>
    <t>带动村民就业，壮大村集体经济</t>
  </si>
  <si>
    <t>村道建设</t>
  </si>
  <si>
    <t>新建村道800米，宽1.5米：新建厕所1座20平方米</t>
  </si>
  <si>
    <t>环境整治23处（拆除危旧房2处、老旧危房改建2栋、拆除木棚19处），整治一处50平方米。场地整治1200平方米。村内巷道整治提升200米.（全面完成罗云村村庄整治）</t>
  </si>
  <si>
    <t>杨村坞</t>
  </si>
  <si>
    <t>75户安全饮水保障设施维修安装入户，铺设主水管1200米，支水管1500米，入户分水管1700米，安装水表75个，水表井75个。</t>
  </si>
  <si>
    <t>里程、许家</t>
  </si>
  <si>
    <t>里程至江家河道环境整治工程</t>
  </si>
  <si>
    <t>河道清淤长1450米、宽4米，平均清淤0.8米厚。</t>
  </si>
  <si>
    <t>十亩段、横坑段、横坑口</t>
  </si>
  <si>
    <t>十亩段至横坑口河道环境整治工程</t>
  </si>
  <si>
    <t>河道清淤长1800米、宽4米，平均清淤0.8米厚。</t>
  </si>
  <si>
    <t>杨村坞河道环境整治工程</t>
  </si>
  <si>
    <t>河道清淤长960米、宽2米，平均清淤0.5米厚。</t>
  </si>
  <si>
    <t>双河</t>
  </si>
  <si>
    <t>双河村四组</t>
  </si>
  <si>
    <t>排水沟150.5米。</t>
  </si>
  <si>
    <t>秋口镇</t>
  </si>
  <si>
    <t>白石村</t>
  </si>
  <si>
    <t>山下</t>
  </si>
  <si>
    <t>白石村股份经济合作联合社</t>
  </si>
  <si>
    <t>白石茶叶加工车间新建工程</t>
  </si>
  <si>
    <t>新建茶叶加工车间400平方米</t>
  </si>
  <si>
    <t>秋口镇政府</t>
  </si>
  <si>
    <t>收益期≥15年，脱贫户人均增收1200元，村集体年增加经济收入≥3万元</t>
  </si>
  <si>
    <t>山下
乌坑</t>
  </si>
  <si>
    <t>山下、乌坑村人居环境整治提升工程</t>
  </si>
  <si>
    <t>拆除废旧房屋100平方米、新建护栏100米、硬化改建晒古场100平方米、改造村道120平方米、安装公共照明设施10盏</t>
  </si>
  <si>
    <t>提升乡村品质，改善人居生活条件，方便生产生活，为发展乡村旅游打基础。</t>
  </si>
  <si>
    <t>官桥村</t>
  </si>
  <si>
    <t>官桥</t>
  </si>
  <si>
    <t>官桥村股份经济合作联合社</t>
  </si>
  <si>
    <t>自动清洁化茶叶加工厂及5G智慧茶园建设（婺源绿茶1号茶厂项目）</t>
  </si>
  <si>
    <t>1、新建车间2000平方；2、购置名优茶生产设备1套；3、电力设施1套；4、建设5G智慧茶园800亩。</t>
  </si>
  <si>
    <t>收益期≥ 30年，脱贫户年收入≥0.8万元，村集体年增加经济收入≥10万元</t>
  </si>
  <si>
    <t>宅山</t>
  </si>
  <si>
    <t>宅山村人居环境整治提升工程</t>
  </si>
  <si>
    <t>安装公共照明设施35盏、砖砌护栏长120米、铺石板200平方米</t>
  </si>
  <si>
    <t>提升人居生活环境，改善居住条件，方便群众生产生活</t>
  </si>
  <si>
    <t>公共照明设施150盏</t>
  </si>
  <si>
    <t>受益期限≥15年，全体村民生产生活环境得到改善，村民满意度≥95%。村民受益≥95%</t>
  </si>
  <si>
    <t>黄源村</t>
  </si>
  <si>
    <t>黄源</t>
  </si>
  <si>
    <t>黄源村股份经济合作联合社</t>
  </si>
  <si>
    <t>黄源村茶叶加工车间新建工程</t>
  </si>
  <si>
    <t>收益期≥15年，脱贫户年增加收入≥5万元，村集体年增加经济收入≥8万元</t>
  </si>
  <si>
    <t>新村</t>
  </si>
  <si>
    <t>黄源新村人居环境整治提升工程</t>
  </si>
  <si>
    <t>拆除3个棚、沿河整治260米、改造20处261米、水泥硬化135平方米、整治建筑垃圾80平方米</t>
  </si>
  <si>
    <t>黄源村人居环境整治提升工程</t>
  </si>
  <si>
    <t>拆除5处、沿河整治400米、硬化400平方米、公共区域石磅维护40处，路面硬化长40米、宽2.5米、排水沟10米</t>
  </si>
  <si>
    <t>改善人居环境和村容村貌，提升乡村休闲观光旅游品质。</t>
  </si>
  <si>
    <t>李坑村</t>
  </si>
  <si>
    <t>平山新村一组</t>
  </si>
  <si>
    <t>主干道360米。</t>
  </si>
  <si>
    <t>平山新村二组</t>
  </si>
  <si>
    <t>主干道75米。</t>
  </si>
  <si>
    <t>王村村</t>
  </si>
  <si>
    <t>下王</t>
  </si>
  <si>
    <t>王村组照明设施建设</t>
  </si>
  <si>
    <t>公共照明设施20盏</t>
  </si>
  <si>
    <t>石门</t>
  </si>
  <si>
    <t>场地整理硬化</t>
  </si>
  <si>
    <t>场地整理硬化2000平方米</t>
  </si>
  <si>
    <t>渔潭村</t>
  </si>
  <si>
    <t>金盘村</t>
  </si>
  <si>
    <t>沿河路</t>
  </si>
  <si>
    <t>沿河路86米。</t>
  </si>
  <si>
    <t>占才村</t>
  </si>
  <si>
    <t>占才</t>
  </si>
  <si>
    <t>晒谷场</t>
  </si>
  <si>
    <t>晒谷场85平方米。</t>
  </si>
  <si>
    <t>蚺城街道</t>
  </si>
  <si>
    <t>上梅洲村</t>
  </si>
  <si>
    <t>上梅洲</t>
  </si>
  <si>
    <t>婺源县民康农产品专业合作社</t>
  </si>
  <si>
    <t>乡村旅游服务项目</t>
  </si>
  <si>
    <t>建设一栋占地650.15平方米，总建筑2476.44平方米的4层楼房。</t>
  </si>
  <si>
    <t>蚺城街道办</t>
  </si>
  <si>
    <t>为党员和失地农民提供服务，收益期≥15年，脱贫户年增加收入≥2万元，村集体年增加经济收入≥5万元，一般农户增加务工收入≥9万元</t>
  </si>
  <si>
    <t>仁川埠</t>
  </si>
  <si>
    <t>路面场地硬化</t>
  </si>
  <si>
    <t>道路场地硬化4600平方米，道路场地边整治300米。</t>
  </si>
  <si>
    <t>塘村</t>
  </si>
  <si>
    <t>塘村人居环境整治（新农村）</t>
  </si>
  <si>
    <t>荷塘恢复古麻石游步道465米</t>
  </si>
  <si>
    <t>蚺城街道办事处</t>
  </si>
  <si>
    <t>主干道加宽100米。</t>
  </si>
  <si>
    <t>思口镇</t>
  </si>
  <si>
    <t>高枧村</t>
  </si>
  <si>
    <t>山头</t>
  </si>
  <si>
    <t>婺源县大呈山生态种养专业合作社</t>
  </si>
  <si>
    <t>山头茶叶种植</t>
  </si>
  <si>
    <t>面积50亩，1.拔山炼山；2.开垦；3.平整；4.改造种植茶叶</t>
  </si>
  <si>
    <t>思口镇政府</t>
  </si>
  <si>
    <t>收益期≥15年，脱贫户年收入≥10万元.
，村集体年增加经济收入≥10万元，一般农户增加务工收入≥7.9万元</t>
  </si>
  <si>
    <t>太尉庙</t>
  </si>
  <si>
    <t>思口镇高枧村股份经济合作联合社</t>
  </si>
  <si>
    <t>思口镇高枧村塘坑油茶种植基地</t>
  </si>
  <si>
    <t>油茶种植面积98亩（拔山炼山、开垦 、种苗）</t>
  </si>
  <si>
    <t>收益期≥15年，脱贫户年增加收入≥2.5万元，村集体年增加经济收入≥5万元</t>
  </si>
  <si>
    <t>高枧、石碧里</t>
  </si>
  <si>
    <t>晒谷场硬化</t>
  </si>
  <si>
    <t>晒谷场硬化450平方米，厚0.15米</t>
  </si>
  <si>
    <t>高枧</t>
  </si>
  <si>
    <t>公共照明设施48盏</t>
  </si>
  <si>
    <t>太尉庙村组人行桥工程</t>
  </si>
  <si>
    <t>太尉庙村组人行桥：1.长12.5米*宽3米，2.石栏杆长10米。</t>
  </si>
  <si>
    <t>尉庙、何家</t>
  </si>
  <si>
    <t>河道环境整治</t>
  </si>
  <si>
    <t>太尉庙至何家河道清淤700米</t>
  </si>
  <si>
    <t>何家</t>
  </si>
  <si>
    <t>1.村内巷道场地平整、硬化长72m，面积187㎡；2.青石板铺设745m；3.场地硬化300㎡；4.公共照明设施建设32盏；5.道路水沟长89m，宽0.7m。</t>
  </si>
  <si>
    <t>河山坦村</t>
  </si>
  <si>
    <t>罗溪</t>
  </si>
  <si>
    <t>1.新建村内道路，长4米，宽2米；
2.巷道维修150米，铺设石板路长300米，路面硬化长40米，宽1.5米。</t>
  </si>
  <si>
    <t>外和公</t>
  </si>
  <si>
    <t>1.村内道路排水沟改造130米；2.河洗衣埠维修3处；3.拦水坝维修1座。</t>
  </si>
  <si>
    <t>提升人居生态环境，方便群众生产、生活</t>
  </si>
  <si>
    <t>黄坑</t>
  </si>
  <si>
    <t>1.公共照明设施安装6盏；2.铺设吸水砖400㎡，溪埠沉泥池改造；3.硬化场地150㎡；4.石板路改造长340米，总宽1.5米，石板宽0.6米；5.黄坑村口集体房屋维修1栋。</t>
  </si>
  <si>
    <t>前坦村</t>
  </si>
  <si>
    <t>前坦</t>
  </si>
  <si>
    <t>前坦村恒祥茶叶专业合作社</t>
  </si>
  <si>
    <t>大棚蔬菜种植</t>
  </si>
  <si>
    <t>大棚蔬菜种植20亩</t>
  </si>
  <si>
    <t>脱贫户年增加收入≥1.5万元，村集体年增加经济收入≥4万元</t>
  </si>
  <si>
    <t>梅田墩、梅田坞</t>
  </si>
  <si>
    <t>乡村旅游产业服务项目建设</t>
  </si>
  <si>
    <t>微马体育小镇跑道或广场两侧建摊位，供村民销售土特产、农副产品等</t>
  </si>
  <si>
    <t>农户参与务工。</t>
  </si>
  <si>
    <t>村股份合作社经营，服务茶叶等土特产生产企业及沱川烧烤店，获得收益。收益期≥15年，脱贫户年增加收入≥5万元，村集体年增加经济收入≥7.5万元</t>
  </si>
  <si>
    <t>新建有机茶厂（婺源绿茶2号茶厂项目）</t>
  </si>
  <si>
    <t>1、新建标准化厂房1000平方米；2、自动清洁化茶叶生产设备1套；3、电力设施1套。</t>
  </si>
  <si>
    <t>收益期≥30年，脱贫户年收入≥0.8万元，村集体年增加经济收入≥4万元</t>
  </si>
  <si>
    <t>前坦辖区内12个自然</t>
  </si>
  <si>
    <t>乡村文明建设</t>
  </si>
  <si>
    <t>对前坦辖区内的前坦4处、郑家3处、前山2处、吕家1处、梅田坞4处、梅田墩2处、江村3处、大坑处1、新村1处、银台3处、鸭子墩1处、高岸1处共12个自然村安装乡村大喇叭26个</t>
  </si>
  <si>
    <t>银台、郑家、吕家</t>
  </si>
  <si>
    <t>银台晒谷场硬化600㎡，郑家晒谷场硬化350㎡，吕家晒谷场硬化500㎡，合计硬化1450㎡。</t>
  </si>
  <si>
    <t>郑家、吕家、前山</t>
  </si>
  <si>
    <t>郑家山道路硬化长150米、宽3米。</t>
  </si>
  <si>
    <t>晒谷场硬化1000平米，其中侯车点1个占地20平米，厕所建设占地30平米</t>
  </si>
  <si>
    <t>1.公共照明设施改造45盏；2.村内空闲地整治及周边环境改造1200㎡，做围栏；3.村内巷道改造铺石板2000㎡</t>
  </si>
  <si>
    <t>1.三线下地3000米；2.处理污水管道350米；</t>
  </si>
  <si>
    <t>人居环境整治与发展乡村休闲旅游有机结合，加强旅游基础设施建设，改善人居环境条件，发展好乡村新型服务业，为农民增收。</t>
  </si>
  <si>
    <t>1、对前坦辖区内的前坦5处、郑家1处、前山处1、吕家1处、梅田坞3处、梅田墩2处、江村4处、大坑1处、新村1处、银台1处、高岸1处共11个自然村清理死角24处；2、拆除危房前山1幢，前坦1幢，梅田坞2幢；3、清理吕家至前坦小河道2500米，梅田坞至梅田墩小河道300米；4、全域内村庄实行家禽圈养，房前屋后柴火杂物有序堆放整齐。</t>
  </si>
  <si>
    <t>村民居住通行环境得到改善，方便群众生产生活。</t>
  </si>
  <si>
    <t>吕家、鸭子墩</t>
  </si>
  <si>
    <t>新建厕所2座40㎡</t>
  </si>
  <si>
    <t>西冲村</t>
  </si>
  <si>
    <t>汪村</t>
  </si>
  <si>
    <t>公共照明40盏。</t>
  </si>
  <si>
    <t>读屋泉村</t>
  </si>
  <si>
    <t>线路改造、环境整治</t>
  </si>
  <si>
    <t>线路改造3800米，村庄环境整治15处。</t>
  </si>
  <si>
    <t>长滩村</t>
  </si>
  <si>
    <t>河磅</t>
  </si>
  <si>
    <t>新建河磅47米。</t>
  </si>
  <si>
    <t>太白镇</t>
  </si>
  <si>
    <t>曹门村</t>
  </si>
  <si>
    <t>太白镇曹门村股份经济合作联合社</t>
  </si>
  <si>
    <t>土地平整、便道维修，茶叶种植400亩</t>
  </si>
  <si>
    <t>曹门村委会</t>
  </si>
  <si>
    <t>收益期≥15年，脱贫户年增加收入≥4.5万元，村集体年增加经济收入≥10万元</t>
  </si>
  <si>
    <t>茶园道路建设</t>
  </si>
  <si>
    <t>茶园产业路700米，宽4.5米</t>
  </si>
  <si>
    <t>收益期≥15年，脱贫户年增加收入≥1.2万元，村集体年增加经济收入≥3万元</t>
  </si>
  <si>
    <t>弱电改造</t>
  </si>
  <si>
    <t>4网合一改造305户。</t>
  </si>
  <si>
    <t>太白镇政府</t>
  </si>
  <si>
    <t>曹门</t>
  </si>
  <si>
    <t>曹门下村7组人居环境整治</t>
  </si>
  <si>
    <t>曹门村下村7组场地平整500平方米，青石板铺设200平方米，果苗种植（枇杷树5棵），挡土墙50立方米。</t>
  </si>
  <si>
    <t>提升人居生活环境、改善居住条件</t>
  </si>
  <si>
    <t>曹门村外环路人居环境整治</t>
  </si>
  <si>
    <t>曹门村外环村庄整治提升50处，青砖矮墙700米，硬化500平方米，果苗种植（马家柚30棵，枇杷树30棵，柿子树10棵，樱桃树20颗。）</t>
  </si>
  <si>
    <t>曹门村危旧房拆除维修整治</t>
  </si>
  <si>
    <t>曹门村拆除危旧房10栋（胡振雨、李裕全、李盛全、汪金发、吴敏、汪建华、蔡林生、汪英沅、吴兆根、汪英林），维修破旧房18栋（程益民、汪延松、汪油榨、董国盛、张根全、汪坤发、吴祥维、胡巧云、汪英金、汪根生、汪英法、汪英沅、汪文华、胡乐平、汪英东、胡永东、王新炎、占超英。</t>
  </si>
  <si>
    <t>村庄人居环境整治（枣坞里）</t>
  </si>
  <si>
    <t>曹门村枣坞里环境整治提升35处,青砖矮墙500米，青石板铺设300平方米，场地平整600平方米，排水沟300米。</t>
  </si>
  <si>
    <t>提升村容村貌，改善人居环境，提高村民满意度。</t>
  </si>
  <si>
    <t>村庄人居环境整治（还珠里）</t>
  </si>
  <si>
    <t>曹门村还珠里环境整治提升30处，青砖矮墙400米，青石板铺设200平方米，场地平整500平方米，排水沟250米。</t>
  </si>
  <si>
    <t>提升人居生活环境，建设秀美乡村，方便群众生产生活，提供村民文化活动场所</t>
  </si>
  <si>
    <t>曹门村上村场地整治</t>
  </si>
  <si>
    <t>曹门村上村场地平整1000平方米，果苗种植（马家柚10棵，琵琶树5棵，樱桃10棵），硬化600平方米</t>
  </si>
  <si>
    <t>河道清淤、垃圾整治</t>
  </si>
  <si>
    <t>乐安河曹门段清淤4000立方，清理河道杂草1000米</t>
  </si>
  <si>
    <t>打鼓里</t>
  </si>
  <si>
    <t>排水沟、宣传栏</t>
  </si>
  <si>
    <t>排水沟60米，宣传栏1处。</t>
  </si>
  <si>
    <t>大山头村</t>
  </si>
  <si>
    <t>中平村</t>
  </si>
  <si>
    <t>供水</t>
  </si>
  <si>
    <t>供水84户。</t>
  </si>
  <si>
    <t>潘村村</t>
  </si>
  <si>
    <t>潘村</t>
  </si>
  <si>
    <t>太白镇潘村村股份经济合作联合社</t>
  </si>
  <si>
    <t>茶业加工基地</t>
  </si>
  <si>
    <t>建设茶业加工厂房370平方,购买茶叶加工设备</t>
  </si>
  <si>
    <t>潘村村委会</t>
  </si>
  <si>
    <t>收益期≥15年，脱贫户年增加收入≥2万元，村集体年增加经济收入≥6万元</t>
  </si>
  <si>
    <t>通村公路硬化</t>
  </si>
  <si>
    <t>铺设沥青路面2400平方，路沿石600米。</t>
  </si>
  <si>
    <t>铺设村石板路面1200平方，铁沟盖80米，窨井盖11个。</t>
  </si>
  <si>
    <t>改善人居生活环境，提升乡村品质。</t>
  </si>
  <si>
    <t>村道两边铺设吸水砖1200平方。</t>
  </si>
  <si>
    <t>1.村内人居环境整治约350平方(村头对面250平方，村尾100平方)；                      2.村废弃地整治1650平方，土方回填5000立方；                                    3.挡土墙建设长120米高1米；              4.护塝长50米高2.5米，污水管100米，排洪管长40米。</t>
  </si>
  <si>
    <t>打造高品质示范村，提升人居生活环境，改善居住条件，方便群众生产生活，提高村民人均收入。</t>
  </si>
  <si>
    <t>小岭村</t>
  </si>
  <si>
    <t>空闲地整治、护栏</t>
  </si>
  <si>
    <t>空闲地整治1500平方米，护栏100米。</t>
  </si>
  <si>
    <t>新屋村</t>
  </si>
  <si>
    <t>中平</t>
  </si>
  <si>
    <t>河道清淤7公里，垃圾清理7公里</t>
  </si>
  <si>
    <t>符村</t>
  </si>
  <si>
    <t>河道清淤7.5公里，垃圾清理4公里</t>
  </si>
  <si>
    <t>新屋</t>
  </si>
  <si>
    <t>河道清淤4公里，垃圾清理4公里</t>
  </si>
  <si>
    <t>杨村村</t>
  </si>
  <si>
    <t>石田村</t>
  </si>
  <si>
    <t>公共照明60盏。</t>
  </si>
  <si>
    <t>沱川乡</t>
  </si>
  <si>
    <t>河西村</t>
  </si>
  <si>
    <t>篁村</t>
  </si>
  <si>
    <t>河西村股份经济合作联合社</t>
  </si>
  <si>
    <t>特色冷水鱼养殖</t>
  </si>
  <si>
    <t>冷水鱼养殖场场地建设10亩；购置养殖设备。</t>
  </si>
  <si>
    <t>沱川乡政府</t>
  </si>
  <si>
    <t>参与务工+分红；或者村民参与养殖，市场价格统一收购加工</t>
  </si>
  <si>
    <t>项目完工后老板承包，村委会入股合作，带动村民就业，提高村民人均收入1000元，提高村集体经济。</t>
  </si>
  <si>
    <t>篁村农特产销售展示中心</t>
  </si>
  <si>
    <t>新建房屋180平方米（占地面积120平方米），店面3间，出租或自营用于农特产品展示销售。</t>
  </si>
  <si>
    <t>白石坞</t>
  </si>
  <si>
    <t>河道清淤，河道长300M，宽2.2M</t>
  </si>
  <si>
    <t>李塘坑</t>
  </si>
  <si>
    <t>河道清淤，河道长400M，宽2.2M</t>
  </si>
  <si>
    <t>月岭脚至小横坑</t>
  </si>
  <si>
    <t>河道清淤，河道长600M，宽3M</t>
  </si>
  <si>
    <t>篁村一组</t>
  </si>
  <si>
    <t>主干道150米。</t>
  </si>
  <si>
    <t>篁村二组</t>
  </si>
  <si>
    <t>主干道、环境整治</t>
  </si>
  <si>
    <t>主干道70米，环境整治10处。</t>
  </si>
  <si>
    <t>理坑村</t>
  </si>
  <si>
    <t>理坑三组</t>
  </si>
  <si>
    <t>巷道206米。</t>
  </si>
  <si>
    <t>小沱村</t>
  </si>
  <si>
    <t>查平坦</t>
  </si>
  <si>
    <t>小沱股份经济合作联合社</t>
  </si>
  <si>
    <t>老队屋维修改造一栋，维修面积260平方米.老队屋危房维修改造一栋，维修面积260平方米 。维修内容：屋顶换瓦片，换三套人字梁，三面墙体维修加固，屋里地面硬化，屋里砌15间房间，更换窗户20个，防盗门2套，修缮后租给民宿老板，室内精装修和房间配套设施由民宿老板负责，用于住宿。</t>
  </si>
  <si>
    <t>修复后租给民宿老板，室内精装修和房间内设施由民宿老板购买，租金每年三万元。收益期≥15年，脱贫户年增加收入≥1.4万元，村集体年增加经济收入≥3万元</t>
  </si>
  <si>
    <t>小沱</t>
  </si>
  <si>
    <t>农产品仓储保鲜冷链库厂房建设</t>
  </si>
  <si>
    <t>地面整平，开挖基础，浇灌地梁，新建库房180平方米，砖混结构，屋顶面水泥浇灌并盖瓦。水电安装，地面铺设地砖。</t>
  </si>
  <si>
    <t>带动村集体经济收入15万元，提高村民幸福度</t>
  </si>
  <si>
    <t>农产品仓储保鲜冷链库设备采购</t>
  </si>
  <si>
    <t>购买制冷与保鲜设备及安装。</t>
  </si>
  <si>
    <t>收益期≥15年，脱贫户年增加收入≥2.5万元，村集体年增加经济收入≥4.5万元</t>
  </si>
  <si>
    <t>小沱村股份经济合作联合社</t>
  </si>
  <si>
    <t>小沱村农土特产品加工</t>
  </si>
  <si>
    <t>新建厂房160平方米，农土特产加工及包装设备</t>
  </si>
  <si>
    <t>查平坦村</t>
  </si>
  <si>
    <t>小沱村有机茶园建设</t>
  </si>
  <si>
    <t>改造抛荒茶园120亩，茶园内建设道路1300米</t>
  </si>
  <si>
    <t>查木坑</t>
  </si>
  <si>
    <t>村内安装总管1寸1000米，6分管500米，4分管500米，安装智能水表，窨井盖，闸阀等相关配件</t>
  </si>
  <si>
    <t>巷道铺石板700米，雨污分离沟管道500米，三线下地预埋管线500米，污水处理池1处（长6米，宽3米，高2米）</t>
  </si>
  <si>
    <t>河道清淤，河道长700M，宽7M</t>
  </si>
  <si>
    <t>河道清淤，河道长500M，宽4M</t>
  </si>
  <si>
    <t>白石坑</t>
  </si>
  <si>
    <t>河道清淤，河道长300M，宽5M</t>
  </si>
  <si>
    <t>溪头乡</t>
  </si>
  <si>
    <t>城口村</t>
  </si>
  <si>
    <t>城口汪村</t>
  </si>
  <si>
    <t>公共照明10盏，石栏杆61米。</t>
  </si>
  <si>
    <t>溪头乡政府</t>
  </si>
  <si>
    <t>龙尾村</t>
  </si>
  <si>
    <t>龙尾</t>
  </si>
  <si>
    <t>龙尾村股份经济合作联合社</t>
  </si>
  <si>
    <t>乡村旅游发展项目</t>
  </si>
  <si>
    <t>新建房屋一栋，占地面积120平方，建筑面积300平方</t>
  </si>
  <si>
    <t>厂房主要用来竹木加工，收益期≥15年，脱贫户年增加收入≥2万元，村集体年增加经济收入≥6.5万元</t>
  </si>
  <si>
    <t>龙尾、汪潭</t>
  </si>
  <si>
    <t>龙尾安装公共照明设施81盏（太阳能公共照明设施45盏，墙面挂灯36盏）；汪潭安装公共照明设施32盏。</t>
  </si>
  <si>
    <t>提升人居生活环境，改善居住条件，方便群众生产生活。</t>
  </si>
  <si>
    <t>铺设石板长800米，宽1.2米</t>
  </si>
  <si>
    <t>环境整治57处（1.龙尾上桥头至江群雄家沿河边拆除旱厕21个，柴舍6个，鸡舍3个 2.陈加成户至关帝庙拆除旱厕7个，拆除危房5幢，木棚3个，鸡棚4个 3.胡敬仙户至江中阳家拆除旱厕6个，柴舍2个）；场地平整 3300 平方米，砖砌磅535.2米，石砌磅324.4米，钢架护栏129米</t>
  </si>
  <si>
    <t>厕所1座约35平方米。</t>
  </si>
  <si>
    <t>下呈</t>
  </si>
  <si>
    <t>新建候车点一个，整治一处（旧牛栏门口，清理杂物），铺设青石板24平方米，场地硬化50平方米</t>
  </si>
  <si>
    <t>汪潭、港口、龙尾、岩前</t>
  </si>
  <si>
    <t>河道垃圾清理:汪潭村苦株山（文化墙）至西岸水口河道陈年垃圾及杂草清理，全长6公里</t>
  </si>
  <si>
    <t>汪潭</t>
  </si>
  <si>
    <t>整治5处：江教清家危房拆除平整、江元青家危房拆除平整，电站库房拆除平整，江本华木棚拆除，沿线竹篱笆拆除；游步道铺设石板路长70米，石板宽1.2米，水泥护边60公分</t>
  </si>
  <si>
    <t>桐木汰村</t>
  </si>
  <si>
    <t>龙池汰</t>
  </si>
  <si>
    <t>村内安全饮水保障设施管道共计3500米（铺设水管3500米）</t>
  </si>
  <si>
    <t>村内道路防护栏建设</t>
  </si>
  <si>
    <t>村内道路安装护栏150米</t>
  </si>
  <si>
    <t>远坑</t>
  </si>
  <si>
    <t>远坑村庄基础设施改造</t>
  </si>
  <si>
    <t>村内巷道改造150米，外溪岭改造50米及安装护栏</t>
  </si>
  <si>
    <t>山背</t>
  </si>
  <si>
    <t>建造1个饮水井，修整洗衣池一个，修建排水沟20米，铺设石板路20米，搬迁水冲厕所一个</t>
  </si>
  <si>
    <t>桐木汰</t>
  </si>
  <si>
    <t>桐木汰村180平方米晒谷场改造，新建厕所1个，村内护栏安装200米。</t>
  </si>
  <si>
    <t>高岗桥至平坑河口清理垃圾5公里</t>
  </si>
  <si>
    <t>西岸村</t>
  </si>
  <si>
    <t>巨川</t>
  </si>
  <si>
    <t>巨川新建蓄水池1个（巨川取水口沉定池１个，规格长１米，宽1米，高1.2米。蓄水池1个，规格长3米，宽3米，高3米），铺设5700米水管直径1.5寸</t>
  </si>
  <si>
    <t>东岸、西岸</t>
  </si>
  <si>
    <t>通村道路硬化</t>
  </si>
  <si>
    <t>东岸进村公路长120米，宽6.5米；西岸进村公路长300米，宽4米。</t>
  </si>
  <si>
    <t>外岭</t>
  </si>
  <si>
    <t>外岭蓄水池和水管管路建设（水管长度3000米，直径1.5寸，蓄水池1个，规格长4米，宽4米，高3米）</t>
  </si>
  <si>
    <t>西岸</t>
  </si>
  <si>
    <t>西岸村庄环境整治16处（占元珠门口3处，江社发门口2处，胡志女2处，宋永红门口1处，占有成2处，詹华英门口2处，老村委会门口1处，宋永松后门口1处，老处置场2处，均整理乱放的杂物），拆除破房 6 栋（胡国平，胡永忠，胡明桂，詹成根，叶金妹，占三女），场地平整3处，砖砌磅200米。</t>
  </si>
  <si>
    <t>柄溪、东岸、西岸</t>
  </si>
  <si>
    <t>河道清理垃圾：柄溪至西岸7公里</t>
  </si>
  <si>
    <t>东岸村</t>
  </si>
  <si>
    <t>改水</t>
  </si>
  <si>
    <t>改水78户。</t>
  </si>
  <si>
    <t>砚山村</t>
  </si>
  <si>
    <t>砚山</t>
  </si>
  <si>
    <t>人行桥维修和挡土墙建设工程</t>
  </si>
  <si>
    <t>桥身加固，桥两头路面维修30米；石磅长45米，宽1.5米，高4米</t>
  </si>
  <si>
    <t>提升人居生活质量改善居住环境</t>
  </si>
  <si>
    <t>彦兴</t>
  </si>
  <si>
    <t>村道改造200米</t>
  </si>
  <si>
    <t>邦彦坑</t>
  </si>
  <si>
    <t>村内道路排水沟改造</t>
  </si>
  <si>
    <t>新建村内排水沟600米及村道维修</t>
  </si>
  <si>
    <t>砚山村、茗坦村、外庄</t>
  </si>
  <si>
    <t>河道垃圾清理：砚山中学至砚山1.8公里、砚山村至外庄村2公里、砚山村至茗坦村2.5公里</t>
  </si>
  <si>
    <t>砚山村1组</t>
  </si>
  <si>
    <t>公共照明20盏，排水沟盖板50米。</t>
  </si>
  <si>
    <t>许村镇</t>
  </si>
  <si>
    <t>董家村</t>
  </si>
  <si>
    <t>深渡上片</t>
  </si>
  <si>
    <t>主干道140米。</t>
  </si>
  <si>
    <t>许村镇政府</t>
  </si>
  <si>
    <t>深渡下片</t>
  </si>
  <si>
    <t>公共照明35盏。</t>
  </si>
  <si>
    <t>庄坞口、小港口</t>
  </si>
  <si>
    <t>排水沟、拆除危旧房</t>
  </si>
  <si>
    <t>排水沟400米，拆除危旧房2幢。</t>
  </si>
  <si>
    <t>汾水村</t>
  </si>
  <si>
    <t>万田庄</t>
  </si>
  <si>
    <t>汾水村股份经济合作联合社</t>
  </si>
  <si>
    <t>厂房建设 (一期)</t>
  </si>
  <si>
    <t>建设农用厂房一幢，建筑面积为260平方米。</t>
  </si>
  <si>
    <t>许村镇人民政府</t>
  </si>
  <si>
    <t>收益期≥15年，土地性质为荒草地可以建配套农业设施厂房，厂房主要用于大型农具置放点与茶叶初制厂房，承接对象村集体经济合作联社，年收益约8万元，脱贫户年增加收入≥3万元。</t>
  </si>
  <si>
    <t>上汾水</t>
  </si>
  <si>
    <t>上汾水村口桥改建一座长14米*宽5米，两岸扩大基础高4米，石栏杆及清理河道50米。</t>
  </si>
  <si>
    <t>里村、上汾水</t>
  </si>
  <si>
    <t>汾水里村至上汾水组河道清淤工程</t>
  </si>
  <si>
    <t>河道清淤2200米（其中600米需二次搬运：清淤、垃圾运走）</t>
  </si>
  <si>
    <t>潘村、下汾水</t>
  </si>
  <si>
    <t>汾水潘村至下汾水组河道清淤工程</t>
  </si>
  <si>
    <t>河道清淤1700米</t>
  </si>
  <si>
    <t>盘山村</t>
  </si>
  <si>
    <t>盘山</t>
  </si>
  <si>
    <t>盘山村股份经济合作联合社</t>
  </si>
  <si>
    <t>盘山来料加工厂房二期</t>
  </si>
  <si>
    <t>在厂房一期项目旁边续建厂房一幢一层地面300平方米（该地可作为工业用地）。添置变压器一台，完善水电基础设施。</t>
  </si>
  <si>
    <t>收益期》15年，脱贫户年收入》5万元，村集体年增加经济收入≥8万元</t>
  </si>
  <si>
    <t>新建盘山三组河磅</t>
  </si>
  <si>
    <t>河磅建设上底0.6米，下底1.8米，高4米，长100米</t>
  </si>
  <si>
    <t>村庄环境整治约2700平方米
1、拆除危旧房1000平方；2、危旧厂房700平方；3、建筑垃圾转运；4、场地平整1000平方。（拆除危旧房10幢合计1000平方，拆除危旧厂房5幢700平方，建筑垃圾转运2处，盘山三组场地扩大平整合计1000平方）</t>
  </si>
  <si>
    <t>一组、二组、三组、八组、汪村组</t>
  </si>
  <si>
    <t>河道清淤、垃圾处理（900米）</t>
  </si>
  <si>
    <t>周溪村</t>
  </si>
  <si>
    <t>周溪</t>
  </si>
  <si>
    <t>周溪股份经济合作联合社</t>
  </si>
  <si>
    <t>彰睦茶园建设一期</t>
  </si>
  <si>
    <t>流转林地100亩，平整并种植茶叶</t>
  </si>
  <si>
    <t>参与务工+分红；或者村民参与种植，市场价格统一收购加工</t>
  </si>
  <si>
    <t>收益期≥15年，脱贫户年收入≥10万元，村集体年增加经济收入≥12万元</t>
  </si>
  <si>
    <t>上彰睦、下彰睦</t>
  </si>
  <si>
    <t>主管道3200米，184户入户管道及水表，蓄水量100吨、200吨混凝土蓄水池两座。</t>
  </si>
  <si>
    <t>项村</t>
  </si>
  <si>
    <t>主管道4500米，110户入户管道及水表，蓄水量100吨、200吨混凝土蓄水池两座。</t>
  </si>
  <si>
    <t>周溪组人居环境整治</t>
  </si>
  <si>
    <t>1375平方0.15米厚巷道硬化，挡土墙77立方，公共照明设施20盏。</t>
  </si>
  <si>
    <t>周溪村人居环境整治</t>
  </si>
  <si>
    <t>环境整治约260平方米（废弃房拆除260平方米及建筑垃圾转运）；吸水砖铺设场地250平方；硬化场地500平方。（周溪组拆除废弃房两幢，合计260平，并转运建筑垃圾。老粮站门口处铺设吸水砖250平。巷道拓宽硬化500平。）</t>
  </si>
  <si>
    <t>周溪、彰睦坦、下畈</t>
  </si>
  <si>
    <t>周溪河道清淤工程</t>
  </si>
  <si>
    <t>河道清淤300米</t>
  </si>
  <si>
    <t>浙源乡</t>
  </si>
  <si>
    <t>凤山村</t>
  </si>
  <si>
    <t>凤山</t>
  </si>
  <si>
    <t>凤山村村股份经济合作联合社</t>
  </si>
  <si>
    <t>总种植半夏面积20亩</t>
  </si>
  <si>
    <t>浙源乡政府</t>
  </si>
  <si>
    <t>沿山</t>
  </si>
  <si>
    <t>安装水管6千米，进出口蓄水池10吨1个和30吨1个及其他配套建设</t>
  </si>
  <si>
    <t>宽仁</t>
  </si>
  <si>
    <t>水渠河堤建设</t>
  </si>
  <si>
    <t>1.宽仁村水渠修复2300米；石磅修复15立方米；2.庙下组修复河堤长20米，高3米。</t>
  </si>
  <si>
    <t>安头</t>
  </si>
  <si>
    <t>村庄人居整治及道路建设</t>
  </si>
  <si>
    <t>1.新建挡土墙，长4米，高3.6米；2.硬化路长200米，宽1米；3.铺石板，长800米，宽1.5米</t>
  </si>
  <si>
    <t>双路</t>
  </si>
  <si>
    <t>双路村河道路段河流清淤1200米，垃圾处理</t>
  </si>
  <si>
    <t>宽仁村河流清淤1000米</t>
  </si>
  <si>
    <t>沿山村河流清淤1000米</t>
  </si>
  <si>
    <t>虹关村</t>
  </si>
  <si>
    <t>虹关村股份经济合作联合社</t>
  </si>
  <si>
    <t>虹关村乡贤创业、就业基地建设</t>
  </si>
  <si>
    <t>占地面积约400平方，建筑面积约800平方</t>
  </si>
  <si>
    <t>虹关</t>
  </si>
  <si>
    <t>1.增加安装虹一安全饮水保障设施管长980米；2.增加安装虹关新村安全饮水保障设施管长900米；3.增加安装汪坑安全饮水保障设施管长1200米</t>
  </si>
  <si>
    <t>山后坑</t>
  </si>
  <si>
    <t>农田水渠建设</t>
  </si>
  <si>
    <t>水渠修建长780M、宽0.3M、高0.3M</t>
  </si>
  <si>
    <t>村庄人居整治</t>
  </si>
  <si>
    <t>1.新建挡土墙4处，长38米，高3米；
2.安装公共照明设施50盏；　                 3.虹关村人居环境整治，阴井盖修复80个；
4.清淤疏通水沟、窨井、污水管道清理3800米；　                                5.拆除粪窖整治18个；
6.拆除旧危残墙新建挡土墙2处，长16米,高4.2米</t>
  </si>
  <si>
    <t>里言坑</t>
  </si>
  <si>
    <t>清淤清河400米</t>
  </si>
  <si>
    <t>宋村、早禾墩</t>
  </si>
  <si>
    <t>清淤清河600米</t>
  </si>
  <si>
    <t>察关</t>
  </si>
  <si>
    <t>清淤清河700米</t>
  </si>
  <si>
    <t>十堡</t>
  </si>
  <si>
    <t>汪源</t>
  </si>
  <si>
    <t>清淤清河200米</t>
  </si>
  <si>
    <t>察关村
四组</t>
  </si>
  <si>
    <t>察关村四组人居环境整治（新农村）</t>
  </si>
  <si>
    <t>1.安装公共照明设施（马路）20盏，公共照明设施村内20盏；2.村内道路维修铺设老石板480米*1.5米；3.挡土墙 30*3；4.栅栏180米；5.洗衣埠2处 6.村庄整治（拆改危旧房3幢，池塘清淤2处，拆改旱厕、粪池8处）</t>
  </si>
  <si>
    <t>察关一组</t>
  </si>
  <si>
    <t>主干道30米，巷道120米。</t>
  </si>
  <si>
    <t>察关二组</t>
  </si>
  <si>
    <t>主干道20米，巷道140米。</t>
  </si>
  <si>
    <t>察关五组</t>
  </si>
  <si>
    <t>庐坑岭村</t>
  </si>
  <si>
    <t>庐坑岭</t>
  </si>
  <si>
    <t>建候车点建设</t>
  </si>
  <si>
    <t>1.李家新建候车点一座;2.铺设青石板长62米，宽1.3米;3.水渠修建长200M、宽0.5M</t>
  </si>
  <si>
    <t>村道改造及晒谷场硬化</t>
  </si>
  <si>
    <t>1.洪家村村道拓宽长70米，宽1.5米；晒谷场硬化150平方；2.李家村新建护磅长24米，高2.5米，宽0.8米；3.查家村塘坞村道改建长80米，宽1.5米</t>
  </si>
  <si>
    <t>改善人居生活条件，提升群众饮水安全保障。</t>
  </si>
  <si>
    <t>庐坑岭村河流治理</t>
  </si>
  <si>
    <t>清理河内淤泥、垃圾250米。</t>
  </si>
  <si>
    <t>珍珠山乡</t>
  </si>
  <si>
    <t>董家山村</t>
  </si>
  <si>
    <t>港头</t>
  </si>
  <si>
    <t>巷道、石磅等</t>
  </si>
  <si>
    <t>巷道57.8米，石磅16.5立方米，青石板182.6平方米。</t>
  </si>
  <si>
    <t>珍珠山乡政府</t>
  </si>
  <si>
    <t>黄砂村</t>
  </si>
  <si>
    <t>杨林山</t>
  </si>
  <si>
    <t>黄砂村股份经济合作联合社</t>
  </si>
  <si>
    <t>黄砂村茶园基地整治及厂房建设项目</t>
  </si>
  <si>
    <t>1.茶园基地整治180亩;2.土方开挖2000立方;3.新建厂房400平米;4.道路硬化300平米。</t>
  </si>
  <si>
    <t>收益期≥15年，脱贫户年增加收入≥2.5万元，村集体年增加经济收入≥3.5万元</t>
  </si>
  <si>
    <t>黄砂村茶园基地2号厂房扩建项目</t>
  </si>
  <si>
    <t>1.土方开挖1000立方米；2.扩建厂房400平方米；3.道路硬化800平方米。</t>
  </si>
  <si>
    <t>十一组</t>
  </si>
  <si>
    <t>总水塔40立方米，中型水塔15立方米，小型水塔6立方米，水管2000米（63水管300米，50水管200米，32水管600米，25水管600米，总水塔到中，小型水塔40水管700米）</t>
  </si>
  <si>
    <t>黄砂二</t>
  </si>
  <si>
    <t>黄砂二组村内道路及人居环境整治项目</t>
  </si>
  <si>
    <t>1.青石板路面铺设1500平米;2.青砖墙长600米、高1米;3.仿制竹篱笆高1.2米、长200米。4.环境整治3处（黄砂二组清理杂草及建筑垃圾、场地平整），共计200平米。</t>
  </si>
  <si>
    <t>黄砂、大古陂、坦里</t>
  </si>
  <si>
    <t>1、环境整治约37处（村内建筑垃圾清理、土地平整，土方回填），共计700平米； 2.排水沟新建长1200米，宽0.4米，高0.4米：3.晒谷场护栏长35米、高1.2米；4.洗衣棚1个；5.机耕道路面整理1300米。</t>
  </si>
  <si>
    <t>黄砂杨林山人居环境整治项目</t>
  </si>
  <si>
    <r>
      <rPr>
        <sz val="10"/>
        <rFont val="宋体"/>
        <charset val="134"/>
      </rPr>
      <t>1.拆除破屋3幢。2.硬化水沟570米。3.青砖墙长800米、高0.8米。4、仿制竹篱笆高1.2米、长800米。5、场地硬化（平铺碎石）600平米。</t>
    </r>
    <r>
      <rPr>
        <i/>
        <sz val="10"/>
        <rFont val="宋体"/>
        <charset val="134"/>
      </rPr>
      <t>6、</t>
    </r>
    <r>
      <rPr>
        <sz val="10"/>
        <rFont val="宋体"/>
        <charset val="134"/>
      </rPr>
      <t>环境整治10处500平米。（杨林山组清理杂草及建筑垃圾、场地平整、桥廊顶部维修）7、场地平整（土方填充）2000平米。</t>
    </r>
  </si>
  <si>
    <t>黄砂四组</t>
  </si>
  <si>
    <t>主干道60米，巷道28米。</t>
  </si>
  <si>
    <t>黄砂六组</t>
  </si>
  <si>
    <t>石磅</t>
  </si>
  <si>
    <t>石磅132立方米。</t>
  </si>
  <si>
    <t>塘尾社区</t>
  </si>
  <si>
    <t>塘尾村</t>
  </si>
  <si>
    <t>婺源县山里人种养专业合作社</t>
  </si>
  <si>
    <t>塘尾桔种植基地</t>
  </si>
  <si>
    <t>塘尾桔种植面积30亩（购买成年桔子50根，新种桔苗300根）</t>
  </si>
  <si>
    <t>收益期≥15年，脱贫户年增加收入≥1.4万元，村集体年增加经济收入≥3.1万元</t>
  </si>
  <si>
    <t>各自然</t>
  </si>
  <si>
    <t>1.黄陈岭公共照明设施24盏；
2.奇坑公共照明设施38盏；
3.柏坞公共照明设施22盏；
4.灵云山公共照明设施16盏；</t>
  </si>
  <si>
    <t>黄陈岭组、塘尾组</t>
  </si>
  <si>
    <t>河道清淤及垃圾处理</t>
  </si>
  <si>
    <t>1.黄陈岭组河道清理1000米，均宽3.5米，清淤0.3米及河边垃圾处理；                2.塘尾组河道清理400米，均宽3.5米，清淤0.3米及河边垃圾处理；</t>
  </si>
  <si>
    <t>目鱼出</t>
  </si>
  <si>
    <t>1.晒谷场硬化500㎡；
2.新建村内石磅长100米，高2米；
3.村内道路硬化长100米，宽1.2米，厚0.12米。</t>
  </si>
  <si>
    <t>秀水村</t>
  </si>
  <si>
    <t>1.秀水村公共照明设施47盏；2.董门村公共照明设施40盏；3.大源坞村公共照明设施18盏。</t>
  </si>
  <si>
    <t>大源坞</t>
  </si>
  <si>
    <t>20吨过滤池一座、30吨蓄水池一座、DN75给水管1500米、DN25给水管500米等。</t>
  </si>
  <si>
    <t>秀水</t>
  </si>
  <si>
    <t>1.村内柏油路长282米，宽4.5米；
2.弱电下地1800米（双线800米，单线1000米）</t>
  </si>
  <si>
    <t>1.秀水村道路排水沟100米；2.秀水村青石护栏100米；3.场地硬化580平方米，厚0.18米。</t>
  </si>
  <si>
    <t>秀水、董门</t>
  </si>
  <si>
    <t>1.秀水村环境整治土地平整4处200平米，青砖墙700米；2.董门村环境整治土地平整水泥硬化270平米；清理水井2口；石磅1处，长30米高1.5米</t>
  </si>
  <si>
    <t>新建厕所1座60平方，建筑面积60平方</t>
  </si>
  <si>
    <t>镇头镇</t>
  </si>
  <si>
    <t>游山村</t>
  </si>
  <si>
    <t>游山</t>
  </si>
  <si>
    <t>游山联合合作社</t>
  </si>
  <si>
    <t>流转茶叶山</t>
  </si>
  <si>
    <t>茶叶山70亩</t>
  </si>
  <si>
    <t>镇头镇政府</t>
  </si>
  <si>
    <t>来料加工厂房建设</t>
  </si>
  <si>
    <t>新建来料加工厂房约300平方，硬化200平方</t>
  </si>
  <si>
    <t>对冲</t>
  </si>
  <si>
    <t>对冲厕所</t>
  </si>
  <si>
    <t>新建厕所1座，约20平方米</t>
  </si>
  <si>
    <t>新建水渠长200米，厚0.1米，高0.5米，宽0.5米</t>
  </si>
  <si>
    <t>提升人居生活环境，改善居住条件，</t>
  </si>
  <si>
    <t>月光林至上湾长500米、宽5米、深1米河道清淤及清除河上河边垃圾杂草杂树</t>
  </si>
  <si>
    <t>镇头镇人民政府</t>
  </si>
  <si>
    <t>张村村</t>
  </si>
  <si>
    <t>西坑、大源村</t>
  </si>
  <si>
    <t>张村村股份经济合作联合社</t>
  </si>
  <si>
    <t>香榧种植</t>
  </si>
  <si>
    <t>新种香榧200亩，约11000株88万，挖机28万，人工28万，化肥6万，山场流转等</t>
  </si>
  <si>
    <t>为当地村民提供就业和经营场所，促进就业增收。脱贫户年收入≥10万元，村集体年增加经济收入≥6.8万元，一般农户增加务工收入≥7万元</t>
  </si>
  <si>
    <t>寺岭</t>
  </si>
  <si>
    <t>45盏公共照明设施，电线1500米并安装</t>
  </si>
  <si>
    <t>张村</t>
  </si>
  <si>
    <t>新建张村公共照明设施34盏，总长600米</t>
  </si>
  <si>
    <t>石硖村</t>
  </si>
  <si>
    <t>村内道路改造</t>
  </si>
  <si>
    <t>村路主干道硬化350米，均宽2.5米（路面印花）；巷道铺设青石板1000米，均宽1米，污水沟改造400米，后山道路改造100米</t>
  </si>
  <si>
    <t>张村、寺岭</t>
  </si>
  <si>
    <t>村庄道路改造</t>
  </si>
  <si>
    <t>5座涵洞改造及硬化</t>
  </si>
  <si>
    <t>大源</t>
  </si>
  <si>
    <t>路面硬化长470米，宽3米，厚0.15米；石磅长348米，高1.2米，宽0.6米；其中桥一座，桥两边石磅高2米，宽0.8米；水沟新建50米</t>
  </si>
  <si>
    <t>水渠修复改造600米；环境整治改造26处，约3200平方米（拆闲置房、老宅基地，改造矮墙）；古井改造2处</t>
  </si>
  <si>
    <t>石硖至楚源1500米、西坑至寺岭3000米，均宽2米，深0.5米河道清淤及垃圾处理</t>
  </si>
  <si>
    <t>石硖一组</t>
  </si>
  <si>
    <t>拆除危旧房</t>
  </si>
  <si>
    <t>拆除危旧房12幢。</t>
  </si>
  <si>
    <t>钟源一组</t>
  </si>
  <si>
    <t>拆除危旧房、空心房等</t>
  </si>
  <si>
    <t>拆除违章房1幢，危旧房10幢，空心房1幢。</t>
  </si>
  <si>
    <t>中云镇</t>
  </si>
  <si>
    <t>横槎村</t>
  </si>
  <si>
    <t>横槎村二组</t>
  </si>
  <si>
    <t>场地硬化420平方米。</t>
  </si>
  <si>
    <t>中云镇政府</t>
  </si>
  <si>
    <t>龙山村</t>
  </si>
  <si>
    <t>龙山村五组</t>
  </si>
  <si>
    <t>拆除危旧房、房屋改造</t>
  </si>
  <si>
    <t>拆除危旧房1幢，房屋改造1幢。</t>
  </si>
  <si>
    <t>桃溪村</t>
  </si>
  <si>
    <t>豸峰</t>
  </si>
  <si>
    <t>桃溪村股份经济合作联合社</t>
  </si>
  <si>
    <t>坑头水酒</t>
  </si>
  <si>
    <t>制作米酒3万斤：1.三箱四线改造；2.购买蒸饭机1台；3.购买酒缸200个；糯米3万斤及酒曲；水酒包装机器及材料。</t>
  </si>
  <si>
    <t>增加村集体经济收入，提高村民人均收入600元</t>
  </si>
  <si>
    <t>和睦村</t>
  </si>
  <si>
    <t>中云镇桃溪村股份经济合作联合社</t>
  </si>
  <si>
    <t>米酒厂房建设</t>
  </si>
  <si>
    <t>建造厂房300㎡</t>
  </si>
  <si>
    <t>艾草种植</t>
  </si>
  <si>
    <t>种植艾草30亩</t>
  </si>
  <si>
    <t>收益期≥10年，脱贫户年增加收入≥1.5万元，村集体年增加经济收入≥3万元</t>
  </si>
  <si>
    <t>豸峰至东岸新村公路硬化</t>
  </si>
  <si>
    <t>公路硬化长1000米、宽3.5米</t>
  </si>
  <si>
    <t>豸峰、孔、坑头、书堂、占港</t>
  </si>
  <si>
    <t>桃溪人居环境整治项目</t>
  </si>
  <si>
    <t>1.拆除危旧房300平方米；　2.枥林坦水泥路，长70米，宽4米，厚0.18米；　3.豸峰湾水泥路，长105米，宽5米，厚0.18米；　　4.书堂村水泥路：长100米，宽5米，厚0.18米；　5.孔村水泥路：长50米，宽5米，厚0.18米、长120米，宽2米，厚0.18米； 6.孔村河磅：长11米，高5米，厚1米、长8米，高3米，厚0.8米； 7.孔村公路磅：长30米，高1.6米，厚0.6米、长90米，高1.2米，厚0.6米；8.沿路整治乱堆乱放600米。</t>
  </si>
  <si>
    <t>霞港村</t>
  </si>
  <si>
    <t>霞港</t>
  </si>
  <si>
    <t>中云镇霞港村股份经济合作联合社</t>
  </si>
  <si>
    <t>茶园低改</t>
  </si>
  <si>
    <t>低改茶园50亩</t>
  </si>
  <si>
    <t>收益期≥15年，脱贫户年收入≥19.4万元.村集体年增加经济收入≥12.6万元，增加农户务工收入≥10万元</t>
  </si>
  <si>
    <t>黄岗庙</t>
  </si>
  <si>
    <t>村庄整治</t>
  </si>
  <si>
    <t>1、村内排水管网200米； 2、巷道改造，铺青石板220米；3、新建洗衣埠两座。</t>
  </si>
  <si>
    <t>1、场地硬化、村内主干道硬化580平方米； 2、村内排水管网建设190米； 3、巷道改造，铺青石板260米。</t>
  </si>
  <si>
    <t>1、拆除危旧房1680平方米并平整土地；2、环境整治12处。</t>
  </si>
  <si>
    <t>黄岗庙、霞港</t>
  </si>
  <si>
    <t>总长800米、宽30米，河道清淤</t>
  </si>
  <si>
    <t>晓林村</t>
  </si>
  <si>
    <t>朱家、汪家、詹家、罗田坞、罗田店、王俞、凤村、张家</t>
  </si>
  <si>
    <t>总长2000米、宽4米、高2.5米，河道清淤，清理垃圾</t>
  </si>
  <si>
    <t>罗田坞</t>
  </si>
  <si>
    <t>进村公路拓宽</t>
  </si>
  <si>
    <t>长700米，拓宽0.8-2米，垫层15公分硬化，路面硬化5-6公分（长700米，宽4.2~5.5米）</t>
  </si>
  <si>
    <t>长尧村</t>
  </si>
  <si>
    <t>桃源村一组</t>
  </si>
  <si>
    <t>排水沟200米，房屋改造1幢。</t>
  </si>
  <si>
    <t>紫阳镇</t>
  </si>
  <si>
    <t>岭下村</t>
  </si>
  <si>
    <t>阳源</t>
  </si>
  <si>
    <t>新建蓄水池长2.5米、宽2米、高1.5米，铺设水管1513米（32公分的国标管）</t>
  </si>
  <si>
    <t>紫阳镇政府</t>
  </si>
  <si>
    <t>齐村村</t>
  </si>
  <si>
    <t>韩家庄</t>
  </si>
  <si>
    <t>排水沟400米。</t>
  </si>
  <si>
    <t>下槎口</t>
  </si>
  <si>
    <t>排水沟、河塘清理</t>
  </si>
  <si>
    <t>排水沟1200米，河塘清理1000米。</t>
  </si>
  <si>
    <t>王家墩村</t>
  </si>
  <si>
    <t>林家坑、方家</t>
  </si>
  <si>
    <t>林家坑组公共照明10盏、方家组公共照明设施30盏。</t>
  </si>
  <si>
    <t>林家坑</t>
  </si>
  <si>
    <t>通村道路建设</t>
  </si>
  <si>
    <t>沥青路长200米，均宽4.5米，均厚0.09米。</t>
  </si>
  <si>
    <t>改善村民人居环境卫生和出行安全，增加村民收入</t>
  </si>
  <si>
    <t>宋村</t>
  </si>
  <si>
    <t>防洪坝建设</t>
  </si>
  <si>
    <t>长200米，均宽0.9米，均高2.3米</t>
  </si>
  <si>
    <t>李家</t>
  </si>
  <si>
    <t>商校路口至六角坞口沥青路面长500米，均宽5米，均厚0.09米；水稳层长500米、均宽5.2米、均厚0.2米。</t>
  </si>
  <si>
    <t>宋村、王家墩、丰田组</t>
  </si>
  <si>
    <t>宋村组河道清理800米；王家墩河道清理1700米；丰田组河道清理500米。</t>
  </si>
  <si>
    <t>紫阳镇人民政府</t>
  </si>
  <si>
    <t>西坑村</t>
  </si>
  <si>
    <t>西坑</t>
  </si>
  <si>
    <t>西坑村股份经济合作联合社</t>
  </si>
  <si>
    <t>振兴厂房建设</t>
  </si>
  <si>
    <t>一、厂房一维修改造：陶瓷瓦350.24m2、内墙翻新365.98m2、扣板243.05m2、木质窗维修翻新、电线路改造；二、厂房二维修改造：陶瓷瓦350.24m2、内墙翻新285.22m2、扣板246.8m2、木质窗维修翻新、电线路改造、新建设备房40.37m2、老厂房砖砌加高1m； 三、室外附属工程：厂房维修22m、大门及立柱1座；四、水泥混凝土硬化：18cm厚1351.52m2、18cm厚门口水泥硬化400m2、厂房一背面10cm厚水泥地硬化160m2</t>
  </si>
  <si>
    <t>收益期≥15年，脱贫户年收入≥10万元，村集体年增加经济收入≥9.4万元，一般农户增加务工收入≥10万元</t>
  </si>
  <si>
    <t>整治一：1、房子换瓦168.5m2、内墙面291.42m2、扣板 125.77m2、木质门维修翻新4樘、窗18.9m2，线路改造； 2、墙面改造长2.9m； 3、台阶维修改造38.4m2； 4、厕所屋面换瓦15m2。
整治二：1、15厚水泥混凝土硬化277.6m2； 2、排水沟28.5m； 3、2cm磨光青石板706.42m2； 4、毛石挡墙长12m，均高1.2米，均宽1米； 5、石板小路36m2；6、8面石凳；7、公共照明设施10盏。
整治三：1、老房内墙翻新401.92m2（建设前拍好照片）、杉木扣板324.91m2、木质门维修翻新7樘、石板地面308.6m2、桌椅；线路改造2、墙翻新长20.5m；3、大门更换；4、台阶铺石板。</t>
  </si>
  <si>
    <t>源溪村</t>
  </si>
  <si>
    <t>源溪村人居环境整治（新农村）</t>
  </si>
  <si>
    <t>1、新建小桥一座，长7米，均宽7米，均高4米。2、新建结子岭休闲道南源段水泥台阶，长220米，均宽0.9米，均高0.15米3、村中石碣过水石蹲，长90米，每个石蹲长0.5，均宽0.28，均高0.4，过水石台阶35个。4、社转进水口挡土墙长15米，均高1.5米，均宽0.6米。5、人工环境整治30处，河道清理100米、均宽60米，深度0.5。6、种植胸径30颗桃花树。7、洗衣台维修四排，排长15米，宽0.3，砼挡墙15米、均宽0.5、均高0.6米。</t>
  </si>
  <si>
    <t>杨溪村</t>
  </si>
  <si>
    <t>上坦底</t>
  </si>
  <si>
    <t>巷道300米。</t>
  </si>
  <si>
    <t>下坦底</t>
  </si>
  <si>
    <t>排水沟25米。</t>
  </si>
  <si>
    <t>一都村</t>
  </si>
  <si>
    <t>明安</t>
  </si>
  <si>
    <t>石磅长约40米、均宽1.5米、均高3.2米；路面硬化110平方米、均厚0.15米。</t>
  </si>
  <si>
    <t>下村</t>
  </si>
  <si>
    <t>70米污水管、2个窨井</t>
  </si>
  <si>
    <t>王林、下村组</t>
  </si>
  <si>
    <t>王林河道清理长600米，下村河道理长400米</t>
  </si>
  <si>
    <t>雍溪村</t>
  </si>
  <si>
    <t>拥汪、拥王</t>
  </si>
  <si>
    <t>沥青路面2000平方米、均厚0.09米;仿生栏杆长200米，路面修复450平方米</t>
  </si>
  <si>
    <t>加强基础设施建设，提升乡村水利基础保障能力，促进农民增收。</t>
  </si>
  <si>
    <t>曹村</t>
  </si>
  <si>
    <t>混合料铺设长1707米、均宽2.5米、均厚0.2米，土地平整</t>
  </si>
  <si>
    <t>拥汪</t>
  </si>
  <si>
    <t>青砖围墙修复450米；拥王村晒谷场至竹林边共7处场地清理，拥汪村鸡棚处场地清理3处,入口处场地清理7处。</t>
  </si>
  <si>
    <t>路缘石修复300米；水沟修复及盖板100米；拆鸡棚4处（拥汪3处，拥王1处），拆危房1处（拥汪）；果苗种植:桃树60株，梨树60株</t>
  </si>
  <si>
    <t>石板路1200平方米，均厚0.2米；晾衣架改造。</t>
  </si>
  <si>
    <t>拥王、洙村</t>
  </si>
  <si>
    <t>拥王水毁河磅长12.5米、均宽1.5米、均高3.8米；路面硬化1、长24米、均宽1米、均厚0.1米；2、长10米、均宽1.5米、均厚0.1米.洙村组洗衣埠长7米、均高1.9米共2层，洗衣埠路面硬化长18米、均宽0.8米、均厚0.1米。</t>
  </si>
  <si>
    <t>拥汪上三角</t>
  </si>
  <si>
    <t>晒谷场硬化762平方米</t>
  </si>
  <si>
    <t>中云、江湾、秋口、赋春、清华</t>
  </si>
  <si>
    <t>中云村、江湾村、苗圃村、赋春村、清华村</t>
  </si>
  <si>
    <t>“千吨万人”水厂水质在线监测</t>
  </si>
  <si>
    <t>5个“千吨万人”水厂安装水质在线监测设备</t>
  </si>
  <si>
    <t>县水利局</t>
  </si>
  <si>
    <t>提升农村供水设施运行管护水平，保障农村居民饮水安全。</t>
  </si>
  <si>
    <t>非脱贫村、省定</t>
  </si>
  <si>
    <t>各乡镇</t>
  </si>
  <si>
    <t>各村</t>
  </si>
  <si>
    <t>农村集中供水工程“一厂一策”技术帮扶</t>
  </si>
  <si>
    <t>全面排查全县水利资金已建269处农村集中供水工程，并编制农村集中工程排查整改“一厂一策”实施方案和台账表。</t>
  </si>
  <si>
    <t>保障农村居民饮用水水质安全</t>
  </si>
  <si>
    <t>各帮扶村</t>
  </si>
  <si>
    <t>结对帮扶</t>
  </si>
  <si>
    <t>县领导结对帮扶脱贫户、重点监测户走访</t>
  </si>
  <si>
    <t>县领导（43人）结对帮扶脱贫户、重点监测户走访</t>
  </si>
  <si>
    <t>县财政局、县乡村振兴局</t>
  </si>
  <si>
    <t>结对帮扶户受益</t>
  </si>
  <si>
    <r>
      <rPr>
        <sz val="10"/>
        <rFont val="宋体"/>
        <charset val="134"/>
      </rPr>
      <t>加强巩固拓展脱贫攻坚成果同乡村振兴有效衔接相关政策的宣传，提高监测户对巩固拓展脱贫攻坚成果同乡村振兴有效衔接相关政策的知晓率。加强“扶智扶志”引导，提高结对帮扶户勤劳致富的自主意识。　</t>
    </r>
    <r>
      <rPr>
        <sz val="10"/>
        <rFont val="Times New Roman"/>
        <charset val="134"/>
      </rPr>
      <t> </t>
    </r>
  </si>
  <si>
    <t>县村振兴局</t>
  </si>
  <si>
    <t>小额信贷</t>
  </si>
  <si>
    <t>脱贫人口小额信用贷款贴息</t>
  </si>
  <si>
    <t>脱贫人口小额信用贷款贴息一</t>
  </si>
  <si>
    <t>有效减轻贫困户承担的利息负担，促进户经济收入增长。</t>
  </si>
  <si>
    <t>脱贫人口小额信用贷款贴息二</t>
  </si>
  <si>
    <t>雨露计划</t>
  </si>
  <si>
    <t>雨露计划一期</t>
  </si>
  <si>
    <t>县乡村振兴局</t>
  </si>
  <si>
    <t>为保障享受雨露计划家庭子女全面接受中高职教育，提高就读学生技能技术水平，为稳定就业打下坚实的基础。</t>
  </si>
  <si>
    <t>雨露计划二期</t>
  </si>
  <si>
    <t>就业帮扶</t>
  </si>
  <si>
    <t>脱贫劳动力省外务工就业交通补助</t>
  </si>
  <si>
    <t>2022年度脱贫劳动力省外务工就业交通补助</t>
  </si>
  <si>
    <t>鼓励引导脱贫人口跨省外出务工增收，年标准给予一次性交通补贴</t>
  </si>
  <si>
    <t>项目管理</t>
  </si>
  <si>
    <t>项目管理费</t>
  </si>
  <si>
    <t>管理2022年初纳入巩固拓展脱贫攻坚成果同乡村振兴衔接项目库项目，用于2022年纳入巩固拓展脱贫攻坚成果同乡村振兴衔接项目库项目的评审、项目的前期设计、评审、招标、 监理、以及验收等与项目管理相关的支出，涉及全县17个乡镇。</t>
  </si>
  <si>
    <t>通过项目的开展，进一步规范乡村振兴项目建设和项目顺利实施。受益脱贫户不少于5683户，受益脱贫人口不少于16589人。</t>
  </si>
  <si>
    <t>县生态林场</t>
  </si>
  <si>
    <t>国有林场</t>
  </si>
  <si>
    <t>森林质量提升林相改造示范造林</t>
  </si>
  <si>
    <t>1.通过对杉木人工林进行抚育间伐，采取砍小留大原则、保留优势树每亩50株杉木；对间伐林地进行清理、大穴垦整地，利用近自然造林的方法每亩种植2年生楠木容器苗42株，三年抚育、扩穴、施肥。                            2.实施地点为婺源县生态林场晓容分场江湾林班78小班石桐坑山场。                       3.本项目为杉木人工林抚育间伐后补植楠木面积347亩。</t>
  </si>
  <si>
    <t>收益期≥15年，脱贫户年增加收入≥4.5万元，村集体年增加经济收入≥9万元</t>
  </si>
  <si>
    <t>县农业农村局</t>
  </si>
  <si>
    <t>村庄长效管护</t>
  </si>
  <si>
    <t>主要用于卫生保洁、供水设施维护、污水处理设施维护、杂草清除、沟塘清淤、公厕维护、问题厕所整改、绿化养护、路灯维护、道路养护、体育休闲设施维护等村庄管护。</t>
  </si>
  <si>
    <t>村庄环境常态化长效管护机制，不断改善农村人居环境，建设生态宜居村落，增强农村生活群众的获得感和幸福感。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</si>
</sst>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 numFmtId="178" formatCode="0_ "/>
  </numFmts>
  <fonts count="40">
    <font>
      <sz val="11"/>
      <color theme="1"/>
      <name val="宋体"/>
      <charset val="134"/>
      <scheme val="minor"/>
    </font>
    <font>
      <b/>
      <sz val="16"/>
      <color theme="1"/>
      <name val="宋体"/>
      <charset val="134"/>
    </font>
    <font>
      <b/>
      <sz val="10"/>
      <color theme="1"/>
      <name val="宋体"/>
      <charset val="134"/>
    </font>
    <font>
      <b/>
      <sz val="10"/>
      <color theme="1"/>
      <name val="仿宋"/>
      <charset val="134"/>
    </font>
    <font>
      <sz val="10"/>
      <color theme="1"/>
      <name val="宋体"/>
      <charset val="134"/>
    </font>
    <font>
      <sz val="10"/>
      <color rgb="FFFF0000"/>
      <name val="宋体"/>
      <charset val="134"/>
    </font>
    <font>
      <sz val="10"/>
      <name val="宋体"/>
      <charset val="134"/>
    </font>
    <font>
      <b/>
      <sz val="16"/>
      <name val="宋体"/>
      <charset val="134"/>
    </font>
    <font>
      <b/>
      <sz val="9"/>
      <name val="宋体"/>
      <charset val="134"/>
    </font>
    <font>
      <sz val="10"/>
      <name val="仿宋_GB2312"/>
      <charset val="134"/>
    </font>
    <font>
      <sz val="10"/>
      <color rgb="FF000000"/>
      <name val="仿宋_GB2312"/>
      <charset val="134"/>
    </font>
    <font>
      <sz val="10"/>
      <color theme="1"/>
      <name val="仿宋_GB2312"/>
      <charset val="134"/>
    </font>
    <font>
      <b/>
      <sz val="10"/>
      <name val="仿宋"/>
      <charset val="134"/>
    </font>
    <font>
      <sz val="9"/>
      <color rgb="FF000000"/>
      <name val="仿宋_GB2312"/>
      <charset val="134"/>
    </font>
    <font>
      <sz val="9"/>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Tahoma"/>
      <charset val="134"/>
    </font>
    <font>
      <i/>
      <sz val="10"/>
      <name val="宋体"/>
      <charset val="134"/>
    </font>
    <font>
      <sz val="10"/>
      <name val="Times New Roman"/>
      <charset val="134"/>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0"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8" fillId="10" borderId="0" applyNumberFormat="0" applyBorder="0" applyAlignment="0" applyProtection="0">
      <alignment vertical="center"/>
    </xf>
    <xf numFmtId="0" fontId="21" fillId="0" borderId="12" applyNumberFormat="0" applyFill="0" applyAlignment="0" applyProtection="0">
      <alignment vertical="center"/>
    </xf>
    <xf numFmtId="0" fontId="18" fillId="11" borderId="0" applyNumberFormat="0" applyBorder="0" applyAlignment="0" applyProtection="0">
      <alignment vertical="center"/>
    </xf>
    <xf numFmtId="0" fontId="27" fillId="12" borderId="13" applyNumberFormat="0" applyAlignment="0" applyProtection="0">
      <alignment vertical="center"/>
    </xf>
    <xf numFmtId="0" fontId="28" fillId="12" borderId="9" applyNumberFormat="0" applyAlignment="0" applyProtection="0">
      <alignment vertical="center"/>
    </xf>
    <xf numFmtId="0" fontId="29" fillId="13" borderId="14"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4" fillId="0" borderId="0">
      <alignment vertical="center"/>
    </xf>
    <xf numFmtId="0" fontId="35" fillId="0" borderId="0">
      <alignment vertical="center"/>
    </xf>
  </cellStyleXfs>
  <cellXfs count="9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49" applyFont="1" applyFill="1" applyBorder="1" applyAlignment="1">
      <alignment horizontal="center" vertical="center" wrapText="1"/>
    </xf>
    <xf numFmtId="0" fontId="10" fillId="0" borderId="3" xfId="49"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49" applyFont="1" applyFill="1" applyBorder="1" applyAlignment="1">
      <alignment horizontal="center" vertical="center" wrapText="1"/>
    </xf>
    <xf numFmtId="0" fontId="9" fillId="0" borderId="3" xfId="49"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2" xfId="0" applyFont="1" applyFill="1" applyBorder="1" applyAlignment="1">
      <alignment horizontal="center" vertical="center"/>
    </xf>
    <xf numFmtId="177" fontId="1" fillId="0" borderId="2"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xf>
    <xf numFmtId="178" fontId="11" fillId="0" borderId="3" xfId="0" applyNumberFormat="1" applyFont="1" applyFill="1" applyBorder="1" applyAlignment="1">
      <alignment horizontal="center" vertical="center"/>
    </xf>
    <xf numFmtId="0" fontId="10" fillId="0" borderId="3" xfId="0" applyFont="1" applyBorder="1" applyAlignment="1">
      <alignment horizontal="center" vertical="center" wrapText="1"/>
    </xf>
    <xf numFmtId="177" fontId="9" fillId="0" borderId="2"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4" fillId="0" borderId="3"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9" fillId="0"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177" fontId="6" fillId="0" borderId="3"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3" xfId="0" applyFont="1" applyFill="1" applyBorder="1" applyAlignment="1">
      <alignment horizontal="center" vertical="center"/>
    </xf>
    <xf numFmtId="0" fontId="12" fillId="0" borderId="0" xfId="0" applyFont="1" applyFill="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9" fillId="0"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9"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6" fillId="0" borderId="3" xfId="49"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9" fillId="0" borderId="3"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NumberFormat="1" applyFont="1" applyFill="1" applyBorder="1" applyAlignment="1">
      <alignment horizontal="center" vertical="center" wrapText="1" shrinkToFit="1"/>
    </xf>
    <xf numFmtId="49" fontId="6" fillId="0" borderId="3" xfId="0" applyNumberFormat="1" applyFont="1" applyFill="1" applyBorder="1" applyAlignment="1">
      <alignment horizontal="center" vertical="center" wrapText="1"/>
    </xf>
    <xf numFmtId="0" fontId="9" fillId="0" borderId="4" xfId="49" applyFont="1" applyFill="1" applyBorder="1" applyAlignment="1">
      <alignment horizontal="center" vertical="center" wrapText="1"/>
    </xf>
    <xf numFmtId="0" fontId="9" fillId="0" borderId="2" xfId="49" applyFont="1" applyFill="1" applyBorder="1" applyAlignment="1">
      <alignment horizontal="center" vertical="center" wrapText="1"/>
    </xf>
    <xf numFmtId="0" fontId="6" fillId="0" borderId="3"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3" xfId="49"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3" xfId="0" applyFont="1" applyBorder="1" applyAlignment="1">
      <alignment horizontal="center" vertical="center"/>
    </xf>
    <xf numFmtId="0" fontId="4" fillId="0" borderId="3" xfId="0" applyFont="1" applyBorder="1" applyAlignment="1">
      <alignment horizontal="center" vertical="center"/>
    </xf>
    <xf numFmtId="178" fontId="6" fillId="0" borderId="3"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6" xfId="49"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6"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50" applyFont="1" applyFill="1" applyBorder="1" applyAlignment="1">
      <alignment horizontal="center" vertical="center" wrapText="1"/>
    </xf>
    <xf numFmtId="178" fontId="6" fillId="0" borderId="3" xfId="5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6" fillId="0" borderId="7" xfId="0"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wrapText="1"/>
    </xf>
    <xf numFmtId="0" fontId="13" fillId="0" borderId="4" xfId="0" applyFont="1" applyBorder="1" applyAlignment="1">
      <alignment horizontal="center" vertical="center" wrapText="1"/>
    </xf>
    <xf numFmtId="0" fontId="6" fillId="0" borderId="7"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shrinkToFit="1"/>
    </xf>
    <xf numFmtId="0" fontId="6" fillId="0" borderId="6" xfId="0" applyFont="1" applyFill="1" applyBorder="1" applyAlignment="1">
      <alignment horizontal="center" vertical="center" wrapText="1"/>
    </xf>
    <xf numFmtId="0" fontId="4" fillId="0" borderId="4" xfId="0" applyFont="1" applyBorder="1" applyAlignment="1">
      <alignment horizontal="center" vertical="center"/>
    </xf>
    <xf numFmtId="0" fontId="10" fillId="0" borderId="7" xfId="0" applyFont="1" applyBorder="1" applyAlignment="1">
      <alignment horizontal="center" vertical="center"/>
    </xf>
    <xf numFmtId="0" fontId="11" fillId="0" borderId="4" xfId="0" applyFont="1" applyFill="1" applyBorder="1" applyAlignment="1">
      <alignment horizontal="center" vertical="center" wrapText="1"/>
    </xf>
    <xf numFmtId="0" fontId="10" fillId="0" borderId="7" xfId="0" applyFont="1" applyBorder="1" applyAlignment="1">
      <alignment horizontal="center" vertical="center" wrapText="1"/>
    </xf>
    <xf numFmtId="0" fontId="11" fillId="0" borderId="2"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4" fillId="0" borderId="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1"/>
  <sheetViews>
    <sheetView tabSelected="1" view="pageBreakPreview" zoomScaleNormal="115" workbookViewId="0">
      <pane ySplit="3" topLeftCell="A346" activePane="bottomLeft" state="frozen"/>
      <selection/>
      <selection pane="bottomLeft" activeCell="F356" sqref="F356"/>
    </sheetView>
  </sheetViews>
  <sheetFormatPr defaultColWidth="9" defaultRowHeight="25" customHeight="1"/>
  <cols>
    <col min="1" max="1" width="3.69166666666667" style="11" customWidth="1"/>
    <col min="2" max="2" width="7.875" style="11" customWidth="1"/>
    <col min="3" max="3" width="8.25" style="11" customWidth="1"/>
    <col min="4" max="4" width="9" style="11"/>
    <col min="5" max="5" width="6.625" style="11" customWidth="1"/>
    <col min="6" max="6" width="7.25" style="11" customWidth="1"/>
    <col min="7" max="7" width="8.25" style="11" customWidth="1"/>
    <col min="8" max="8" width="11.25" style="11" customWidth="1"/>
    <col min="9" max="10" width="7.825" style="11" customWidth="1"/>
    <col min="11" max="11" width="4.99166666666667" style="11" customWidth="1"/>
    <col min="12" max="12" width="20.625" style="11" customWidth="1"/>
    <col min="13" max="13" width="8.125" style="11" customWidth="1"/>
    <col min="14" max="14" width="10" style="11" customWidth="1"/>
    <col min="15" max="15" width="9.25" style="11"/>
    <col min="16" max="20" width="5.54166666666667" style="11" customWidth="1"/>
    <col min="21" max="22" width="5.54166666666667" style="12" customWidth="1"/>
    <col min="23" max="23" width="5" style="12" customWidth="1"/>
    <col min="24" max="16384" width="9" style="11"/>
  </cols>
  <sheetData>
    <row r="1" s="1" customFormat="1" customHeight="1" spans="1:23">
      <c r="A1" s="13" t="s">
        <v>0</v>
      </c>
      <c r="B1" s="14"/>
      <c r="C1" s="15"/>
      <c r="D1" s="15"/>
      <c r="E1" s="15"/>
      <c r="F1" s="15"/>
      <c r="G1" s="15"/>
      <c r="H1" s="15"/>
      <c r="I1" s="15"/>
      <c r="J1" s="15"/>
      <c r="K1" s="15"/>
      <c r="L1" s="28"/>
      <c r="M1" s="29"/>
      <c r="N1" s="29"/>
      <c r="O1" s="30"/>
      <c r="P1" s="15"/>
      <c r="Q1" s="15"/>
      <c r="R1" s="15"/>
      <c r="S1" s="15"/>
      <c r="T1" s="15"/>
      <c r="U1" s="14"/>
      <c r="V1" s="14"/>
      <c r="W1" s="45"/>
    </row>
    <row r="2" s="2" customFormat="1" customHeight="1" spans="1:26">
      <c r="A2" s="16" t="s">
        <v>1</v>
      </c>
      <c r="B2" s="16" t="s">
        <v>2</v>
      </c>
      <c r="C2" s="16"/>
      <c r="D2" s="16"/>
      <c r="E2" s="16" t="s">
        <v>3</v>
      </c>
      <c r="F2" s="16"/>
      <c r="G2" s="16" t="s">
        <v>4</v>
      </c>
      <c r="H2" s="16" t="s">
        <v>5</v>
      </c>
      <c r="I2" s="16" t="s">
        <v>6</v>
      </c>
      <c r="J2" s="16" t="s">
        <v>7</v>
      </c>
      <c r="K2" s="16" t="s">
        <v>8</v>
      </c>
      <c r="L2" s="16" t="s">
        <v>9</v>
      </c>
      <c r="M2" s="31" t="s">
        <v>10</v>
      </c>
      <c r="N2" s="31" t="s">
        <v>11</v>
      </c>
      <c r="O2" s="32"/>
      <c r="P2" s="33" t="s">
        <v>12</v>
      </c>
      <c r="Q2" s="33" t="s">
        <v>13</v>
      </c>
      <c r="R2" s="16" t="s">
        <v>14</v>
      </c>
      <c r="S2" s="46"/>
      <c r="T2" s="16" t="s">
        <v>15</v>
      </c>
      <c r="U2" s="33" t="s">
        <v>16</v>
      </c>
      <c r="V2" s="16" t="s">
        <v>17</v>
      </c>
      <c r="W2" s="16" t="s">
        <v>18</v>
      </c>
      <c r="X2" s="8"/>
      <c r="Y2" s="8"/>
      <c r="Z2" s="8"/>
    </row>
    <row r="3" s="2" customFormat="1" customHeight="1" spans="1:26">
      <c r="A3" s="16"/>
      <c r="B3" s="16" t="s">
        <v>19</v>
      </c>
      <c r="C3" s="16" t="s">
        <v>20</v>
      </c>
      <c r="D3" s="16" t="s">
        <v>21</v>
      </c>
      <c r="E3" s="16" t="s">
        <v>22</v>
      </c>
      <c r="F3" s="16" t="s">
        <v>23</v>
      </c>
      <c r="G3" s="16"/>
      <c r="H3" s="16"/>
      <c r="I3" s="16"/>
      <c r="J3" s="16"/>
      <c r="K3" s="16"/>
      <c r="L3" s="16"/>
      <c r="M3" s="31"/>
      <c r="N3" s="31" t="s">
        <v>24</v>
      </c>
      <c r="O3" s="31" t="s">
        <v>25</v>
      </c>
      <c r="P3" s="16" t="s">
        <v>26</v>
      </c>
      <c r="Q3" s="16" t="s">
        <v>27</v>
      </c>
      <c r="R3" s="16" t="s">
        <v>26</v>
      </c>
      <c r="S3" s="16" t="s">
        <v>27</v>
      </c>
      <c r="T3" s="16"/>
      <c r="U3" s="33"/>
      <c r="V3" s="16"/>
      <c r="W3" s="16"/>
      <c r="X3" s="8"/>
      <c r="Y3" s="8"/>
      <c r="Z3" s="8"/>
    </row>
    <row r="4" s="3" customFormat="1" customHeight="1" spans="1:26">
      <c r="A4" s="16" t="s">
        <v>28</v>
      </c>
      <c r="B4" s="16"/>
      <c r="C4" s="16"/>
      <c r="D4" s="16"/>
      <c r="E4" s="16"/>
      <c r="F4" s="16"/>
      <c r="G4" s="16"/>
      <c r="H4" s="16"/>
      <c r="I4" s="16"/>
      <c r="J4" s="16"/>
      <c r="K4" s="16"/>
      <c r="L4" s="16"/>
      <c r="M4" s="31">
        <f>SUM(N4:O4)</f>
        <v>9479.87959999999</v>
      </c>
      <c r="N4" s="31">
        <f>SUM(N5:N361)</f>
        <v>9030.02959999999</v>
      </c>
      <c r="O4" s="31">
        <f>SUM(O5:O361)</f>
        <v>449.85</v>
      </c>
      <c r="P4" s="16"/>
      <c r="Q4" s="16"/>
      <c r="R4" s="16"/>
      <c r="S4" s="16"/>
      <c r="T4" s="16"/>
      <c r="U4" s="33"/>
      <c r="V4" s="16"/>
      <c r="W4" s="16"/>
      <c r="X4" s="47"/>
      <c r="Y4" s="47"/>
      <c r="Z4" s="47"/>
    </row>
    <row r="5" s="2" customFormat="1" ht="23" customHeight="1" spans="1:26">
      <c r="A5" s="17">
        <v>1</v>
      </c>
      <c r="B5" s="18" t="s">
        <v>29</v>
      </c>
      <c r="C5" s="18" t="s">
        <v>30</v>
      </c>
      <c r="D5" s="19" t="s">
        <v>31</v>
      </c>
      <c r="E5" s="17" t="s">
        <v>32</v>
      </c>
      <c r="F5" s="17" t="s">
        <v>33</v>
      </c>
      <c r="G5" s="17" t="s">
        <v>34</v>
      </c>
      <c r="H5" s="20" t="s">
        <v>35</v>
      </c>
      <c r="I5" s="17">
        <v>2022.01</v>
      </c>
      <c r="J5" s="34">
        <v>2022.11</v>
      </c>
      <c r="K5" s="17" t="s">
        <v>36</v>
      </c>
      <c r="L5" s="19" t="s">
        <v>37</v>
      </c>
      <c r="M5" s="34">
        <f>N5+N6</f>
        <v>12</v>
      </c>
      <c r="N5" s="35">
        <v>6</v>
      </c>
      <c r="O5" s="36">
        <v>0</v>
      </c>
      <c r="P5" s="37">
        <v>69</v>
      </c>
      <c r="Q5" s="37">
        <v>331</v>
      </c>
      <c r="R5" s="48">
        <v>42</v>
      </c>
      <c r="S5" s="48">
        <v>97</v>
      </c>
      <c r="T5" s="49" t="s">
        <v>38</v>
      </c>
      <c r="U5" s="17" t="s">
        <v>39</v>
      </c>
      <c r="V5" s="50" t="s">
        <v>40</v>
      </c>
      <c r="W5" s="51" t="s">
        <v>41</v>
      </c>
      <c r="X5" s="11"/>
      <c r="Y5" s="11"/>
      <c r="Z5" s="11"/>
    </row>
    <row r="6" s="2" customFormat="1" ht="24" customHeight="1" spans="1:26">
      <c r="A6" s="21"/>
      <c r="B6" s="22"/>
      <c r="C6" s="22"/>
      <c r="D6" s="23" t="s">
        <v>42</v>
      </c>
      <c r="E6" s="21"/>
      <c r="F6" s="21"/>
      <c r="G6" s="21"/>
      <c r="H6" s="20" t="s">
        <v>43</v>
      </c>
      <c r="I6" s="21"/>
      <c r="J6" s="38"/>
      <c r="K6" s="21"/>
      <c r="L6" s="19" t="s">
        <v>44</v>
      </c>
      <c r="M6" s="38"/>
      <c r="N6" s="35">
        <v>6</v>
      </c>
      <c r="O6" s="36">
        <v>0</v>
      </c>
      <c r="P6" s="37">
        <v>76</v>
      </c>
      <c r="Q6" s="37">
        <v>359</v>
      </c>
      <c r="R6" s="52"/>
      <c r="S6" s="52"/>
      <c r="T6" s="53"/>
      <c r="U6" s="21"/>
      <c r="V6" s="54"/>
      <c r="W6" s="55"/>
      <c r="X6" s="11"/>
      <c r="Y6" s="11"/>
      <c r="Z6" s="11"/>
    </row>
    <row r="7" s="4" customFormat="1" ht="22" customHeight="1" spans="1:26">
      <c r="A7" s="24">
        <v>2</v>
      </c>
      <c r="B7" s="25" t="s">
        <v>29</v>
      </c>
      <c r="C7" s="25" t="s">
        <v>45</v>
      </c>
      <c r="D7" s="25" t="s">
        <v>46</v>
      </c>
      <c r="E7" s="25" t="s">
        <v>47</v>
      </c>
      <c r="F7" s="25" t="s">
        <v>34</v>
      </c>
      <c r="G7" s="25" t="s">
        <v>48</v>
      </c>
      <c r="H7" s="25" t="s">
        <v>49</v>
      </c>
      <c r="I7" s="25">
        <v>2022.01</v>
      </c>
      <c r="J7" s="25">
        <v>2022.12</v>
      </c>
      <c r="K7" s="25" t="s">
        <v>36</v>
      </c>
      <c r="L7" s="25" t="s">
        <v>50</v>
      </c>
      <c r="M7" s="39">
        <f t="shared" ref="M4:M28" si="0">SUM(N7:O7)</f>
        <v>20.1</v>
      </c>
      <c r="N7" s="39">
        <v>20.1</v>
      </c>
      <c r="O7" s="39">
        <v>0</v>
      </c>
      <c r="P7" s="25">
        <v>313</v>
      </c>
      <c r="Q7" s="25">
        <v>1065</v>
      </c>
      <c r="R7" s="25">
        <v>15</v>
      </c>
      <c r="S7" s="25">
        <v>52</v>
      </c>
      <c r="T7" s="25" t="s">
        <v>38</v>
      </c>
      <c r="U7" s="26" t="s">
        <v>51</v>
      </c>
      <c r="V7" s="26" t="s">
        <v>52</v>
      </c>
      <c r="W7" s="25" t="s">
        <v>53</v>
      </c>
      <c r="X7" s="8"/>
      <c r="Y7" s="8"/>
      <c r="Z7" s="8"/>
    </row>
    <row r="8" s="4" customFormat="1" ht="22" customHeight="1" spans="1:26">
      <c r="A8" s="24">
        <v>3</v>
      </c>
      <c r="B8" s="25" t="s">
        <v>29</v>
      </c>
      <c r="C8" s="25" t="s">
        <v>45</v>
      </c>
      <c r="D8" s="25" t="s">
        <v>46</v>
      </c>
      <c r="E8" s="25" t="s">
        <v>32</v>
      </c>
      <c r="F8" s="25" t="s">
        <v>54</v>
      </c>
      <c r="G8" s="25" t="s">
        <v>34</v>
      </c>
      <c r="H8" s="25" t="s">
        <v>55</v>
      </c>
      <c r="I8" s="25">
        <v>2022.01</v>
      </c>
      <c r="J8" s="25">
        <v>2022.12</v>
      </c>
      <c r="K8" s="25" t="s">
        <v>36</v>
      </c>
      <c r="L8" s="25" t="s">
        <v>56</v>
      </c>
      <c r="M8" s="39">
        <f t="shared" si="0"/>
        <v>37.05</v>
      </c>
      <c r="N8" s="39">
        <v>37.05</v>
      </c>
      <c r="O8" s="39">
        <v>0</v>
      </c>
      <c r="P8" s="25">
        <v>313</v>
      </c>
      <c r="Q8" s="25">
        <v>1065</v>
      </c>
      <c r="R8" s="25">
        <v>15</v>
      </c>
      <c r="S8" s="25">
        <v>52</v>
      </c>
      <c r="T8" s="25" t="s">
        <v>38</v>
      </c>
      <c r="U8" s="25" t="s">
        <v>39</v>
      </c>
      <c r="V8" s="26" t="s">
        <v>57</v>
      </c>
      <c r="W8" s="25" t="s">
        <v>53</v>
      </c>
      <c r="X8" s="8"/>
      <c r="Y8" s="8"/>
      <c r="Z8" s="8"/>
    </row>
    <row r="9" s="4" customFormat="1" ht="22" customHeight="1" spans="1:26">
      <c r="A9" s="24">
        <v>4</v>
      </c>
      <c r="B9" s="25" t="s">
        <v>29</v>
      </c>
      <c r="C9" s="25" t="s">
        <v>45</v>
      </c>
      <c r="D9" s="25" t="s">
        <v>46</v>
      </c>
      <c r="E9" s="25" t="s">
        <v>32</v>
      </c>
      <c r="F9" s="25" t="s">
        <v>58</v>
      </c>
      <c r="G9" s="25" t="s">
        <v>34</v>
      </c>
      <c r="H9" s="25" t="s">
        <v>59</v>
      </c>
      <c r="I9" s="25">
        <v>2022.01</v>
      </c>
      <c r="J9" s="25">
        <v>2022.12</v>
      </c>
      <c r="K9" s="25" t="s">
        <v>36</v>
      </c>
      <c r="L9" s="25" t="s">
        <v>60</v>
      </c>
      <c r="M9" s="39">
        <f t="shared" si="0"/>
        <v>27.95</v>
      </c>
      <c r="N9" s="39">
        <v>27.95</v>
      </c>
      <c r="O9" s="39">
        <v>0</v>
      </c>
      <c r="P9" s="25">
        <v>313</v>
      </c>
      <c r="Q9" s="25">
        <v>1065</v>
      </c>
      <c r="R9" s="25">
        <v>15</v>
      </c>
      <c r="S9" s="25">
        <v>52</v>
      </c>
      <c r="T9" s="25" t="s">
        <v>38</v>
      </c>
      <c r="U9" s="25" t="s">
        <v>39</v>
      </c>
      <c r="V9" s="26" t="s">
        <v>57</v>
      </c>
      <c r="W9" s="25" t="s">
        <v>53</v>
      </c>
      <c r="X9" s="8"/>
      <c r="Y9" s="8"/>
      <c r="Z9" s="8"/>
    </row>
    <row r="10" s="4" customFormat="1" ht="22" customHeight="1" spans="1:26">
      <c r="A10" s="24">
        <v>5</v>
      </c>
      <c r="B10" s="25" t="s">
        <v>29</v>
      </c>
      <c r="C10" s="25" t="s">
        <v>45</v>
      </c>
      <c r="D10" s="25" t="s">
        <v>46</v>
      </c>
      <c r="E10" s="26" t="s">
        <v>32</v>
      </c>
      <c r="F10" s="25" t="s">
        <v>58</v>
      </c>
      <c r="G10" s="25" t="s">
        <v>34</v>
      </c>
      <c r="H10" s="25" t="s">
        <v>61</v>
      </c>
      <c r="I10" s="25">
        <v>2022.06</v>
      </c>
      <c r="J10" s="39">
        <v>2022.11</v>
      </c>
      <c r="K10" s="25" t="s">
        <v>36</v>
      </c>
      <c r="L10" s="25" t="s">
        <v>62</v>
      </c>
      <c r="M10" s="39">
        <f t="shared" si="0"/>
        <v>49.9</v>
      </c>
      <c r="N10" s="40">
        <v>49.9</v>
      </c>
      <c r="O10" s="41">
        <v>0</v>
      </c>
      <c r="P10" s="25">
        <v>110</v>
      </c>
      <c r="Q10" s="25">
        <v>410</v>
      </c>
      <c r="R10" s="25">
        <v>14</v>
      </c>
      <c r="S10" s="25">
        <v>34</v>
      </c>
      <c r="T10" s="25" t="s">
        <v>38</v>
      </c>
      <c r="U10" s="25" t="s">
        <v>39</v>
      </c>
      <c r="V10" s="26" t="s">
        <v>63</v>
      </c>
      <c r="W10" s="25" t="s">
        <v>53</v>
      </c>
      <c r="X10" s="10"/>
      <c r="Y10" s="10"/>
      <c r="Z10" s="10"/>
    </row>
    <row r="11" s="4" customFormat="1" ht="22" customHeight="1" spans="1:26">
      <c r="A11" s="24">
        <v>6</v>
      </c>
      <c r="B11" s="25" t="s">
        <v>29</v>
      </c>
      <c r="C11" s="25" t="s">
        <v>45</v>
      </c>
      <c r="D11" s="25" t="s">
        <v>46</v>
      </c>
      <c r="E11" s="25" t="s">
        <v>32</v>
      </c>
      <c r="F11" s="25" t="s">
        <v>64</v>
      </c>
      <c r="G11" s="25" t="s">
        <v>65</v>
      </c>
      <c r="H11" s="25" t="s">
        <v>66</v>
      </c>
      <c r="I11" s="25">
        <v>2022.01</v>
      </c>
      <c r="J11" s="25">
        <v>2022.12</v>
      </c>
      <c r="K11" s="25" t="s">
        <v>36</v>
      </c>
      <c r="L11" s="25" t="s">
        <v>67</v>
      </c>
      <c r="M11" s="39">
        <f t="shared" si="0"/>
        <v>3</v>
      </c>
      <c r="N11" s="39">
        <v>3</v>
      </c>
      <c r="O11" s="39">
        <v>0</v>
      </c>
      <c r="P11" s="25">
        <v>313</v>
      </c>
      <c r="Q11" s="25">
        <v>1022</v>
      </c>
      <c r="R11" s="25">
        <v>15</v>
      </c>
      <c r="S11" s="25">
        <v>49</v>
      </c>
      <c r="T11" s="25" t="s">
        <v>38</v>
      </c>
      <c r="U11" s="25" t="s">
        <v>39</v>
      </c>
      <c r="V11" s="26" t="s">
        <v>68</v>
      </c>
      <c r="W11" s="25" t="s">
        <v>53</v>
      </c>
      <c r="X11" s="8"/>
      <c r="Y11" s="8"/>
      <c r="Z11" s="8"/>
    </row>
    <row r="12" s="4" customFormat="1" ht="22" customHeight="1" spans="1:26">
      <c r="A12" s="24">
        <v>7</v>
      </c>
      <c r="B12" s="25" t="s">
        <v>29</v>
      </c>
      <c r="C12" s="25" t="s">
        <v>69</v>
      </c>
      <c r="D12" s="25" t="s">
        <v>70</v>
      </c>
      <c r="E12" s="25" t="s">
        <v>47</v>
      </c>
      <c r="F12" s="25" t="s">
        <v>34</v>
      </c>
      <c r="G12" s="25" t="s">
        <v>71</v>
      </c>
      <c r="H12" s="25" t="s">
        <v>72</v>
      </c>
      <c r="I12" s="25">
        <v>2022.01</v>
      </c>
      <c r="J12" s="25">
        <v>2022.06</v>
      </c>
      <c r="K12" s="25" t="s">
        <v>73</v>
      </c>
      <c r="L12" s="25" t="s">
        <v>74</v>
      </c>
      <c r="M12" s="39">
        <f t="shared" si="0"/>
        <v>20.29</v>
      </c>
      <c r="N12" s="39">
        <v>20.29</v>
      </c>
      <c r="O12" s="39">
        <v>0</v>
      </c>
      <c r="P12" s="25">
        <v>258</v>
      </c>
      <c r="Q12" s="25">
        <v>796</v>
      </c>
      <c r="R12" s="25">
        <v>15</v>
      </c>
      <c r="S12" s="25">
        <v>65</v>
      </c>
      <c r="T12" s="25" t="s">
        <v>38</v>
      </c>
      <c r="U12" s="26" t="s">
        <v>75</v>
      </c>
      <c r="V12" s="56" t="s">
        <v>76</v>
      </c>
      <c r="W12" s="25" t="s">
        <v>77</v>
      </c>
      <c r="X12" s="8"/>
      <c r="Y12" s="8"/>
      <c r="Z12" s="8"/>
    </row>
    <row r="13" s="4" customFormat="1" ht="22" customHeight="1" spans="1:26">
      <c r="A13" s="24">
        <v>8</v>
      </c>
      <c r="B13" s="25" t="s">
        <v>29</v>
      </c>
      <c r="C13" s="27" t="s">
        <v>69</v>
      </c>
      <c r="D13" s="25" t="s">
        <v>78</v>
      </c>
      <c r="E13" s="25" t="s">
        <v>32</v>
      </c>
      <c r="F13" s="25" t="s">
        <v>58</v>
      </c>
      <c r="G13" s="25" t="s">
        <v>34</v>
      </c>
      <c r="H13" s="25" t="s">
        <v>79</v>
      </c>
      <c r="I13" s="25">
        <v>2022.01</v>
      </c>
      <c r="J13" s="25">
        <v>2022.08</v>
      </c>
      <c r="K13" s="25" t="s">
        <v>36</v>
      </c>
      <c r="L13" s="25" t="s">
        <v>80</v>
      </c>
      <c r="M13" s="39">
        <f t="shared" si="0"/>
        <v>9.39</v>
      </c>
      <c r="N13" s="39">
        <v>9.39</v>
      </c>
      <c r="O13" s="39">
        <v>0</v>
      </c>
      <c r="P13" s="25">
        <v>196</v>
      </c>
      <c r="Q13" s="25">
        <v>860</v>
      </c>
      <c r="R13" s="25">
        <v>15</v>
      </c>
      <c r="S13" s="25">
        <v>36</v>
      </c>
      <c r="T13" s="25" t="s">
        <v>38</v>
      </c>
      <c r="U13" s="25" t="s">
        <v>39</v>
      </c>
      <c r="V13" s="26" t="s">
        <v>57</v>
      </c>
      <c r="W13" s="25" t="s">
        <v>77</v>
      </c>
      <c r="X13" s="8"/>
      <c r="Y13" s="8"/>
      <c r="Z13" s="8"/>
    </row>
    <row r="14" s="4" customFormat="1" ht="22" customHeight="1" spans="1:26">
      <c r="A14" s="24">
        <v>9</v>
      </c>
      <c r="B14" s="25" t="s">
        <v>29</v>
      </c>
      <c r="C14" s="27" t="s">
        <v>69</v>
      </c>
      <c r="D14" s="25" t="s">
        <v>70</v>
      </c>
      <c r="E14" s="25" t="s">
        <v>32</v>
      </c>
      <c r="F14" s="25" t="s">
        <v>58</v>
      </c>
      <c r="G14" s="25" t="s">
        <v>34</v>
      </c>
      <c r="H14" s="25" t="s">
        <v>81</v>
      </c>
      <c r="I14" s="25">
        <v>2022.01</v>
      </c>
      <c r="J14" s="25">
        <v>2022.08</v>
      </c>
      <c r="K14" s="25" t="s">
        <v>36</v>
      </c>
      <c r="L14" s="25" t="s">
        <v>82</v>
      </c>
      <c r="M14" s="39">
        <f t="shared" si="0"/>
        <v>35.39</v>
      </c>
      <c r="N14" s="39">
        <v>35.39</v>
      </c>
      <c r="O14" s="39">
        <v>0</v>
      </c>
      <c r="P14" s="25">
        <v>196</v>
      </c>
      <c r="Q14" s="25">
        <v>860</v>
      </c>
      <c r="R14" s="25">
        <v>15</v>
      </c>
      <c r="S14" s="25">
        <v>36</v>
      </c>
      <c r="T14" s="25" t="s">
        <v>38</v>
      </c>
      <c r="U14" s="25" t="s">
        <v>39</v>
      </c>
      <c r="V14" s="26" t="s">
        <v>57</v>
      </c>
      <c r="W14" s="25" t="s">
        <v>77</v>
      </c>
      <c r="X14" s="8"/>
      <c r="Y14" s="8"/>
      <c r="Z14" s="8"/>
    </row>
    <row r="15" s="4" customFormat="1" ht="22" customHeight="1" spans="1:26">
      <c r="A15" s="24">
        <v>10</v>
      </c>
      <c r="B15" s="25" t="s">
        <v>29</v>
      </c>
      <c r="C15" s="27" t="s">
        <v>69</v>
      </c>
      <c r="D15" s="25" t="s">
        <v>70</v>
      </c>
      <c r="E15" s="25" t="s">
        <v>32</v>
      </c>
      <c r="F15" s="25" t="s">
        <v>58</v>
      </c>
      <c r="G15" s="25" t="s">
        <v>34</v>
      </c>
      <c r="H15" s="25" t="s">
        <v>83</v>
      </c>
      <c r="I15" s="25">
        <v>2022.01</v>
      </c>
      <c r="J15" s="25">
        <v>2022.08</v>
      </c>
      <c r="K15" s="25" t="s">
        <v>36</v>
      </c>
      <c r="L15" s="25" t="s">
        <v>84</v>
      </c>
      <c r="M15" s="39">
        <f t="shared" si="0"/>
        <v>40.4</v>
      </c>
      <c r="N15" s="39">
        <v>40.4</v>
      </c>
      <c r="O15" s="39">
        <v>0</v>
      </c>
      <c r="P15" s="25">
        <v>196</v>
      </c>
      <c r="Q15" s="25">
        <v>860</v>
      </c>
      <c r="R15" s="25">
        <v>15</v>
      </c>
      <c r="S15" s="25">
        <v>36</v>
      </c>
      <c r="T15" s="25" t="s">
        <v>38</v>
      </c>
      <c r="U15" s="25" t="s">
        <v>39</v>
      </c>
      <c r="V15" s="26" t="s">
        <v>57</v>
      </c>
      <c r="W15" s="25" t="s">
        <v>77</v>
      </c>
      <c r="X15" s="8"/>
      <c r="Y15" s="8"/>
      <c r="Z15" s="8"/>
    </row>
    <row r="16" s="4" customFormat="1" ht="22" customHeight="1" spans="1:26">
      <c r="A16" s="24">
        <v>11</v>
      </c>
      <c r="B16" s="25" t="s">
        <v>29</v>
      </c>
      <c r="C16" s="27" t="s">
        <v>69</v>
      </c>
      <c r="D16" s="25" t="s">
        <v>70</v>
      </c>
      <c r="E16" s="25" t="s">
        <v>32</v>
      </c>
      <c r="F16" s="25" t="s">
        <v>58</v>
      </c>
      <c r="G16" s="25" t="s">
        <v>34</v>
      </c>
      <c r="H16" s="25" t="s">
        <v>85</v>
      </c>
      <c r="I16" s="25">
        <v>2022.01</v>
      </c>
      <c r="J16" s="25">
        <v>2022.08</v>
      </c>
      <c r="K16" s="25" t="s">
        <v>86</v>
      </c>
      <c r="L16" s="25" t="s">
        <v>87</v>
      </c>
      <c r="M16" s="39">
        <f t="shared" si="0"/>
        <v>14.8</v>
      </c>
      <c r="N16" s="39">
        <v>14.8</v>
      </c>
      <c r="O16" s="39">
        <v>0</v>
      </c>
      <c r="P16" s="25">
        <v>196</v>
      </c>
      <c r="Q16" s="25">
        <v>860</v>
      </c>
      <c r="R16" s="25">
        <v>15</v>
      </c>
      <c r="S16" s="25">
        <v>36</v>
      </c>
      <c r="T16" s="25" t="s">
        <v>38</v>
      </c>
      <c r="U16" s="25" t="s">
        <v>39</v>
      </c>
      <c r="V16" s="26" t="s">
        <v>57</v>
      </c>
      <c r="W16" s="25" t="s">
        <v>77</v>
      </c>
      <c r="X16" s="8"/>
      <c r="Y16" s="8"/>
      <c r="Z16" s="8"/>
    </row>
    <row r="17" s="4" customFormat="1" ht="22" customHeight="1" spans="1:26">
      <c r="A17" s="24">
        <v>12</v>
      </c>
      <c r="B17" s="25" t="s">
        <v>29</v>
      </c>
      <c r="C17" s="27" t="s">
        <v>69</v>
      </c>
      <c r="D17" s="25" t="s">
        <v>70</v>
      </c>
      <c r="E17" s="25" t="s">
        <v>32</v>
      </c>
      <c r="F17" s="25" t="s">
        <v>58</v>
      </c>
      <c r="G17" s="25" t="s">
        <v>34</v>
      </c>
      <c r="H17" s="25" t="s">
        <v>88</v>
      </c>
      <c r="I17" s="25">
        <v>2022.01</v>
      </c>
      <c r="J17" s="25">
        <v>2022.08</v>
      </c>
      <c r="K17" s="25" t="s">
        <v>36</v>
      </c>
      <c r="L17" s="25" t="s">
        <v>89</v>
      </c>
      <c r="M17" s="39">
        <f t="shared" si="0"/>
        <v>30.58</v>
      </c>
      <c r="N17" s="39">
        <v>30.58</v>
      </c>
      <c r="O17" s="39">
        <v>0</v>
      </c>
      <c r="P17" s="25">
        <v>196</v>
      </c>
      <c r="Q17" s="25">
        <v>860</v>
      </c>
      <c r="R17" s="25">
        <v>15</v>
      </c>
      <c r="S17" s="25">
        <v>36</v>
      </c>
      <c r="T17" s="25" t="s">
        <v>38</v>
      </c>
      <c r="U17" s="25" t="s">
        <v>39</v>
      </c>
      <c r="V17" s="26" t="s">
        <v>90</v>
      </c>
      <c r="W17" s="25" t="s">
        <v>77</v>
      </c>
      <c r="X17" s="8"/>
      <c r="Y17" s="8"/>
      <c r="Z17" s="8"/>
    </row>
    <row r="18" s="4" customFormat="1" ht="22" customHeight="1" spans="1:26">
      <c r="A18" s="24">
        <v>13</v>
      </c>
      <c r="B18" s="25" t="s">
        <v>29</v>
      </c>
      <c r="C18" s="27" t="s">
        <v>69</v>
      </c>
      <c r="D18" s="25" t="s">
        <v>78</v>
      </c>
      <c r="E18" s="25" t="s">
        <v>32</v>
      </c>
      <c r="F18" s="25" t="s">
        <v>58</v>
      </c>
      <c r="G18" s="25" t="s">
        <v>34</v>
      </c>
      <c r="H18" s="25" t="s">
        <v>91</v>
      </c>
      <c r="I18" s="25">
        <v>2022.01</v>
      </c>
      <c r="J18" s="27">
        <v>2022.12</v>
      </c>
      <c r="K18" s="25" t="s">
        <v>36</v>
      </c>
      <c r="L18" s="25" t="s">
        <v>92</v>
      </c>
      <c r="M18" s="39">
        <f t="shared" si="0"/>
        <v>44.46</v>
      </c>
      <c r="N18" s="39">
        <v>44.46</v>
      </c>
      <c r="O18" s="39">
        <v>0</v>
      </c>
      <c r="P18" s="25">
        <v>120</v>
      </c>
      <c r="Q18" s="25">
        <v>698</v>
      </c>
      <c r="R18" s="25">
        <v>15</v>
      </c>
      <c r="S18" s="25">
        <v>36</v>
      </c>
      <c r="T18" s="25" t="s">
        <v>38</v>
      </c>
      <c r="U18" s="25" t="s">
        <v>39</v>
      </c>
      <c r="V18" s="26" t="s">
        <v>57</v>
      </c>
      <c r="W18" s="25" t="s">
        <v>77</v>
      </c>
      <c r="X18" s="8"/>
      <c r="Y18" s="8"/>
      <c r="Z18" s="8"/>
    </row>
    <row r="19" s="4" customFormat="1" ht="22" customHeight="1" spans="1:26">
      <c r="A19" s="24">
        <v>14</v>
      </c>
      <c r="B19" s="25" t="s">
        <v>29</v>
      </c>
      <c r="C19" s="27" t="s">
        <v>69</v>
      </c>
      <c r="D19" s="27" t="s">
        <v>70</v>
      </c>
      <c r="E19" s="25" t="s">
        <v>32</v>
      </c>
      <c r="F19" s="25" t="s">
        <v>64</v>
      </c>
      <c r="G19" s="25" t="s">
        <v>65</v>
      </c>
      <c r="H19" s="25" t="s">
        <v>93</v>
      </c>
      <c r="I19" s="25">
        <v>2022.01</v>
      </c>
      <c r="J19" s="25">
        <v>2022.09</v>
      </c>
      <c r="K19" s="25" t="s">
        <v>36</v>
      </c>
      <c r="L19" s="25" t="s">
        <v>94</v>
      </c>
      <c r="M19" s="39">
        <f t="shared" si="0"/>
        <v>3</v>
      </c>
      <c r="N19" s="39">
        <v>3</v>
      </c>
      <c r="O19" s="39">
        <v>0</v>
      </c>
      <c r="P19" s="25">
        <v>196</v>
      </c>
      <c r="Q19" s="25">
        <v>860</v>
      </c>
      <c r="R19" s="25">
        <v>15</v>
      </c>
      <c r="S19" s="25">
        <v>36</v>
      </c>
      <c r="T19" s="25" t="s">
        <v>38</v>
      </c>
      <c r="U19" s="25" t="s">
        <v>39</v>
      </c>
      <c r="V19" s="26" t="s">
        <v>68</v>
      </c>
      <c r="W19" s="25" t="s">
        <v>77</v>
      </c>
      <c r="X19" s="8"/>
      <c r="Y19" s="8"/>
      <c r="Z19" s="8"/>
    </row>
    <row r="20" s="4" customFormat="1" ht="22" customHeight="1" spans="1:26">
      <c r="A20" s="24">
        <v>15</v>
      </c>
      <c r="B20" s="25" t="s">
        <v>29</v>
      </c>
      <c r="C20" s="25" t="s">
        <v>95</v>
      </c>
      <c r="D20" s="25" t="s">
        <v>96</v>
      </c>
      <c r="E20" s="25" t="s">
        <v>32</v>
      </c>
      <c r="F20" s="25" t="s">
        <v>54</v>
      </c>
      <c r="G20" s="25" t="s">
        <v>34</v>
      </c>
      <c r="H20" s="25" t="s">
        <v>97</v>
      </c>
      <c r="I20" s="25">
        <v>2022.01</v>
      </c>
      <c r="J20" s="25">
        <v>2022.09</v>
      </c>
      <c r="K20" s="25" t="s">
        <v>36</v>
      </c>
      <c r="L20" s="25" t="s">
        <v>98</v>
      </c>
      <c r="M20" s="39">
        <f t="shared" si="0"/>
        <v>41.53</v>
      </c>
      <c r="N20" s="39">
        <v>41.53</v>
      </c>
      <c r="O20" s="39">
        <v>0</v>
      </c>
      <c r="P20" s="25">
        <v>104</v>
      </c>
      <c r="Q20" s="25">
        <v>371</v>
      </c>
      <c r="R20" s="25">
        <v>4</v>
      </c>
      <c r="S20" s="25">
        <v>8</v>
      </c>
      <c r="T20" s="25" t="s">
        <v>38</v>
      </c>
      <c r="U20" s="25" t="s">
        <v>39</v>
      </c>
      <c r="V20" s="26" t="s">
        <v>99</v>
      </c>
      <c r="W20" s="57" t="s">
        <v>100</v>
      </c>
      <c r="X20" s="8"/>
      <c r="Y20" s="8"/>
      <c r="Z20" s="8"/>
    </row>
    <row r="21" s="4" customFormat="1" ht="22" customHeight="1" spans="1:26">
      <c r="A21" s="24">
        <v>16</v>
      </c>
      <c r="B21" s="25" t="s">
        <v>29</v>
      </c>
      <c r="C21" s="25" t="s">
        <v>95</v>
      </c>
      <c r="D21" s="25" t="s">
        <v>101</v>
      </c>
      <c r="E21" s="25" t="s">
        <v>32</v>
      </c>
      <c r="F21" s="25" t="s">
        <v>58</v>
      </c>
      <c r="G21" s="25" t="s">
        <v>34</v>
      </c>
      <c r="H21" s="25" t="s">
        <v>102</v>
      </c>
      <c r="I21" s="25">
        <v>2022.01</v>
      </c>
      <c r="J21" s="25">
        <v>2022.09</v>
      </c>
      <c r="K21" s="25" t="s">
        <v>36</v>
      </c>
      <c r="L21" s="25" t="s">
        <v>103</v>
      </c>
      <c r="M21" s="39">
        <f t="shared" si="0"/>
        <v>9.4</v>
      </c>
      <c r="N21" s="39">
        <v>9.4</v>
      </c>
      <c r="O21" s="39">
        <v>0</v>
      </c>
      <c r="P21" s="25">
        <v>45</v>
      </c>
      <c r="Q21" s="25">
        <v>179</v>
      </c>
      <c r="R21" s="25">
        <v>2</v>
      </c>
      <c r="S21" s="25">
        <v>5</v>
      </c>
      <c r="T21" s="25" t="s">
        <v>38</v>
      </c>
      <c r="U21" s="25" t="s">
        <v>39</v>
      </c>
      <c r="V21" s="26" t="s">
        <v>57</v>
      </c>
      <c r="W21" s="57" t="s">
        <v>100</v>
      </c>
      <c r="X21" s="8"/>
      <c r="Y21" s="8"/>
      <c r="Z21" s="8"/>
    </row>
    <row r="22" s="4" customFormat="1" ht="22" customHeight="1" spans="1:26">
      <c r="A22" s="24">
        <v>17</v>
      </c>
      <c r="B22" s="25" t="s">
        <v>29</v>
      </c>
      <c r="C22" s="25" t="s">
        <v>95</v>
      </c>
      <c r="D22" s="25" t="s">
        <v>104</v>
      </c>
      <c r="E22" s="25" t="s">
        <v>32</v>
      </c>
      <c r="F22" s="25" t="s">
        <v>64</v>
      </c>
      <c r="G22" s="25" t="s">
        <v>65</v>
      </c>
      <c r="H22" s="25" t="s">
        <v>105</v>
      </c>
      <c r="I22" s="25">
        <v>2022.01</v>
      </c>
      <c r="J22" s="27">
        <v>2022.12</v>
      </c>
      <c r="K22" s="25" t="s">
        <v>36</v>
      </c>
      <c r="L22" s="25" t="s">
        <v>106</v>
      </c>
      <c r="M22" s="39">
        <f t="shared" si="0"/>
        <v>4.5</v>
      </c>
      <c r="N22" s="39">
        <v>4.5</v>
      </c>
      <c r="O22" s="39">
        <v>0</v>
      </c>
      <c r="P22" s="25">
        <v>36</v>
      </c>
      <c r="Q22" s="25">
        <v>106</v>
      </c>
      <c r="R22" s="25">
        <v>4</v>
      </c>
      <c r="S22" s="25">
        <v>9</v>
      </c>
      <c r="T22" s="25" t="s">
        <v>38</v>
      </c>
      <c r="U22" s="25" t="s">
        <v>39</v>
      </c>
      <c r="V22" s="26" t="s">
        <v>68</v>
      </c>
      <c r="W22" s="57" t="s">
        <v>100</v>
      </c>
      <c r="X22" s="8"/>
      <c r="Y22" s="8"/>
      <c r="Z22" s="8"/>
    </row>
    <row r="23" s="5" customFormat="1" ht="22" customHeight="1" spans="1:26">
      <c r="A23" s="24">
        <v>18</v>
      </c>
      <c r="B23" s="25" t="s">
        <v>29</v>
      </c>
      <c r="C23" s="25" t="s">
        <v>95</v>
      </c>
      <c r="D23" s="25" t="s">
        <v>101</v>
      </c>
      <c r="E23" s="25" t="s">
        <v>32</v>
      </c>
      <c r="F23" s="25" t="s">
        <v>64</v>
      </c>
      <c r="G23" s="25" t="s">
        <v>65</v>
      </c>
      <c r="H23" s="25" t="s">
        <v>105</v>
      </c>
      <c r="I23" s="25">
        <v>2022.01</v>
      </c>
      <c r="J23" s="25">
        <v>2022.09</v>
      </c>
      <c r="K23" s="25" t="s">
        <v>36</v>
      </c>
      <c r="L23" s="25" t="s">
        <v>107</v>
      </c>
      <c r="M23" s="39">
        <f t="shared" si="0"/>
        <v>3</v>
      </c>
      <c r="N23" s="39">
        <v>3</v>
      </c>
      <c r="O23" s="39">
        <v>0</v>
      </c>
      <c r="P23" s="25">
        <v>58</v>
      </c>
      <c r="Q23" s="25">
        <v>184</v>
      </c>
      <c r="R23" s="25">
        <v>2</v>
      </c>
      <c r="S23" s="25">
        <v>5</v>
      </c>
      <c r="T23" s="25" t="s">
        <v>38</v>
      </c>
      <c r="U23" s="25" t="s">
        <v>39</v>
      </c>
      <c r="V23" s="26" t="s">
        <v>68</v>
      </c>
      <c r="W23" s="57" t="s">
        <v>100</v>
      </c>
      <c r="X23" s="8"/>
      <c r="Y23" s="8"/>
      <c r="Z23" s="8"/>
    </row>
    <row r="24" s="5" customFormat="1" ht="22" customHeight="1" spans="1:26">
      <c r="A24" s="24">
        <v>19</v>
      </c>
      <c r="B24" s="25" t="s">
        <v>29</v>
      </c>
      <c r="C24" s="25" t="s">
        <v>95</v>
      </c>
      <c r="D24" s="25" t="s">
        <v>108</v>
      </c>
      <c r="E24" s="25" t="s">
        <v>32</v>
      </c>
      <c r="F24" s="25" t="s">
        <v>64</v>
      </c>
      <c r="G24" s="25" t="s">
        <v>65</v>
      </c>
      <c r="H24" s="25" t="s">
        <v>105</v>
      </c>
      <c r="I24" s="25">
        <v>2022.01</v>
      </c>
      <c r="J24" s="25">
        <v>2022.09</v>
      </c>
      <c r="K24" s="25" t="s">
        <v>36</v>
      </c>
      <c r="L24" s="25" t="s">
        <v>109</v>
      </c>
      <c r="M24" s="39">
        <f t="shared" si="0"/>
        <v>4</v>
      </c>
      <c r="N24" s="39">
        <v>4</v>
      </c>
      <c r="O24" s="39">
        <v>0</v>
      </c>
      <c r="P24" s="25">
        <v>50</v>
      </c>
      <c r="Q24" s="25">
        <v>179</v>
      </c>
      <c r="R24" s="25">
        <v>1</v>
      </c>
      <c r="S24" s="25">
        <v>1</v>
      </c>
      <c r="T24" s="25" t="s">
        <v>38</v>
      </c>
      <c r="U24" s="25" t="s">
        <v>39</v>
      </c>
      <c r="V24" s="26" t="s">
        <v>68</v>
      </c>
      <c r="W24" s="57" t="s">
        <v>100</v>
      </c>
      <c r="X24" s="8"/>
      <c r="Y24" s="8"/>
      <c r="Z24" s="8"/>
    </row>
    <row r="25" s="4" customFormat="1" ht="22" customHeight="1" spans="1:26">
      <c r="A25" s="24">
        <v>20</v>
      </c>
      <c r="B25" s="25" t="s">
        <v>29</v>
      </c>
      <c r="C25" s="25" t="s">
        <v>95</v>
      </c>
      <c r="D25" s="25" t="s">
        <v>110</v>
      </c>
      <c r="E25" s="25" t="s">
        <v>32</v>
      </c>
      <c r="F25" s="25" t="s">
        <v>64</v>
      </c>
      <c r="G25" s="25" t="s">
        <v>65</v>
      </c>
      <c r="H25" s="25" t="s">
        <v>111</v>
      </c>
      <c r="I25" s="25">
        <v>2022.01</v>
      </c>
      <c r="J25" s="25">
        <v>2022.09</v>
      </c>
      <c r="K25" s="25" t="s">
        <v>36</v>
      </c>
      <c r="L25" s="25" t="s">
        <v>112</v>
      </c>
      <c r="M25" s="39">
        <f t="shared" si="0"/>
        <v>3</v>
      </c>
      <c r="N25" s="39">
        <v>3</v>
      </c>
      <c r="O25" s="39">
        <v>0</v>
      </c>
      <c r="P25" s="25">
        <v>54</v>
      </c>
      <c r="Q25" s="25">
        <v>192</v>
      </c>
      <c r="R25" s="25">
        <v>3</v>
      </c>
      <c r="S25" s="25">
        <v>6</v>
      </c>
      <c r="T25" s="25" t="s">
        <v>38</v>
      </c>
      <c r="U25" s="25" t="s">
        <v>39</v>
      </c>
      <c r="V25" s="26" t="s">
        <v>68</v>
      </c>
      <c r="W25" s="57" t="s">
        <v>100</v>
      </c>
      <c r="X25" s="8"/>
      <c r="Y25" s="8"/>
      <c r="Z25" s="8"/>
    </row>
    <row r="26" s="4" customFormat="1" ht="22" customHeight="1" spans="1:26">
      <c r="A26" s="24">
        <v>21</v>
      </c>
      <c r="B26" s="25" t="s">
        <v>29</v>
      </c>
      <c r="C26" s="25" t="s">
        <v>95</v>
      </c>
      <c r="D26" s="25" t="s">
        <v>113</v>
      </c>
      <c r="E26" s="25" t="s">
        <v>32</v>
      </c>
      <c r="F26" s="25" t="s">
        <v>64</v>
      </c>
      <c r="G26" s="25" t="s">
        <v>65</v>
      </c>
      <c r="H26" s="25" t="s">
        <v>105</v>
      </c>
      <c r="I26" s="25">
        <v>2022.01</v>
      </c>
      <c r="J26" s="25">
        <v>2022.09</v>
      </c>
      <c r="K26" s="25" t="s">
        <v>36</v>
      </c>
      <c r="L26" s="25" t="s">
        <v>114</v>
      </c>
      <c r="M26" s="39">
        <f t="shared" si="0"/>
        <v>4</v>
      </c>
      <c r="N26" s="39">
        <v>4</v>
      </c>
      <c r="O26" s="39">
        <v>0</v>
      </c>
      <c r="P26" s="25">
        <v>44</v>
      </c>
      <c r="Q26" s="25">
        <v>147</v>
      </c>
      <c r="R26" s="25">
        <v>2</v>
      </c>
      <c r="S26" s="25">
        <v>7</v>
      </c>
      <c r="T26" s="25" t="s">
        <v>38</v>
      </c>
      <c r="U26" s="25" t="s">
        <v>39</v>
      </c>
      <c r="V26" s="26" t="s">
        <v>68</v>
      </c>
      <c r="W26" s="57" t="s">
        <v>100</v>
      </c>
      <c r="X26" s="8"/>
      <c r="Y26" s="8"/>
      <c r="Z26" s="8"/>
    </row>
    <row r="27" s="5" customFormat="1" ht="22" customHeight="1" spans="1:26">
      <c r="A27" s="24">
        <v>22</v>
      </c>
      <c r="B27" s="25" t="s">
        <v>29</v>
      </c>
      <c r="C27" s="25" t="s">
        <v>115</v>
      </c>
      <c r="D27" s="25" t="s">
        <v>116</v>
      </c>
      <c r="E27" s="25" t="s">
        <v>32</v>
      </c>
      <c r="F27" s="25" t="s">
        <v>58</v>
      </c>
      <c r="G27" s="25" t="s">
        <v>34</v>
      </c>
      <c r="H27" s="25" t="s">
        <v>117</v>
      </c>
      <c r="I27" s="25">
        <v>2022.01</v>
      </c>
      <c r="J27" s="25">
        <v>2022.09</v>
      </c>
      <c r="K27" s="25" t="s">
        <v>86</v>
      </c>
      <c r="L27" s="25" t="s">
        <v>118</v>
      </c>
      <c r="M27" s="39">
        <f t="shared" si="0"/>
        <v>27.11</v>
      </c>
      <c r="N27" s="39">
        <v>27.11</v>
      </c>
      <c r="O27" s="39">
        <v>0</v>
      </c>
      <c r="P27" s="25">
        <v>310</v>
      </c>
      <c r="Q27" s="25">
        <v>1070</v>
      </c>
      <c r="R27" s="25">
        <v>24</v>
      </c>
      <c r="S27" s="25">
        <v>75</v>
      </c>
      <c r="T27" s="25" t="s">
        <v>38</v>
      </c>
      <c r="U27" s="25" t="s">
        <v>39</v>
      </c>
      <c r="V27" s="26" t="s">
        <v>119</v>
      </c>
      <c r="W27" s="57" t="s">
        <v>100</v>
      </c>
      <c r="X27" s="8"/>
      <c r="Y27" s="8"/>
      <c r="Z27" s="8"/>
    </row>
    <row r="28" s="4" customFormat="1" ht="22" customHeight="1" spans="1:26">
      <c r="A28" s="24">
        <v>23</v>
      </c>
      <c r="B28" s="25" t="s">
        <v>29</v>
      </c>
      <c r="C28" s="25" t="s">
        <v>115</v>
      </c>
      <c r="D28" s="25" t="s">
        <v>120</v>
      </c>
      <c r="E28" s="25" t="s">
        <v>32</v>
      </c>
      <c r="F28" s="25" t="s">
        <v>64</v>
      </c>
      <c r="G28" s="25" t="s">
        <v>65</v>
      </c>
      <c r="H28" s="25" t="s">
        <v>121</v>
      </c>
      <c r="I28" s="25">
        <v>2022.01</v>
      </c>
      <c r="J28" s="25">
        <v>2022.09</v>
      </c>
      <c r="K28" s="25" t="s">
        <v>36</v>
      </c>
      <c r="L28" s="25" t="s">
        <v>122</v>
      </c>
      <c r="M28" s="39">
        <f t="shared" si="0"/>
        <v>5</v>
      </c>
      <c r="N28" s="39">
        <v>5</v>
      </c>
      <c r="O28" s="39">
        <v>0</v>
      </c>
      <c r="P28" s="25">
        <v>35</v>
      </c>
      <c r="Q28" s="25">
        <v>110</v>
      </c>
      <c r="R28" s="25">
        <v>3</v>
      </c>
      <c r="S28" s="25">
        <v>7</v>
      </c>
      <c r="T28" s="25" t="s">
        <v>38</v>
      </c>
      <c r="U28" s="25" t="s">
        <v>39</v>
      </c>
      <c r="V28" s="26" t="s">
        <v>68</v>
      </c>
      <c r="W28" s="57" t="s">
        <v>100</v>
      </c>
      <c r="X28" s="8"/>
      <c r="Y28" s="8"/>
      <c r="Z28" s="8"/>
    </row>
    <row r="29" s="4" customFormat="1" ht="22" customHeight="1" spans="1:26">
      <c r="A29" s="17">
        <v>24</v>
      </c>
      <c r="B29" s="18" t="s">
        <v>29</v>
      </c>
      <c r="C29" s="18" t="s">
        <v>123</v>
      </c>
      <c r="D29" s="23" t="s">
        <v>124</v>
      </c>
      <c r="E29" s="17" t="s">
        <v>32</v>
      </c>
      <c r="F29" s="17" t="s">
        <v>33</v>
      </c>
      <c r="G29" s="17" t="s">
        <v>34</v>
      </c>
      <c r="H29" s="20" t="s">
        <v>125</v>
      </c>
      <c r="I29" s="17">
        <v>2022.01</v>
      </c>
      <c r="J29" s="34">
        <v>2022.11</v>
      </c>
      <c r="K29" s="24" t="s">
        <v>36</v>
      </c>
      <c r="L29" s="19" t="s">
        <v>126</v>
      </c>
      <c r="M29" s="34">
        <f>N29+N30</f>
        <v>12</v>
      </c>
      <c r="N29" s="35">
        <v>6</v>
      </c>
      <c r="O29" s="36">
        <v>0</v>
      </c>
      <c r="P29" s="37">
        <v>40</v>
      </c>
      <c r="Q29" s="37">
        <v>152</v>
      </c>
      <c r="R29" s="48">
        <v>12</v>
      </c>
      <c r="S29" s="48">
        <v>36</v>
      </c>
      <c r="T29" s="49" t="s">
        <v>38</v>
      </c>
      <c r="U29" s="17" t="s">
        <v>39</v>
      </c>
      <c r="V29" s="50" t="s">
        <v>40</v>
      </c>
      <c r="W29" s="51" t="s">
        <v>41</v>
      </c>
      <c r="X29" s="11"/>
      <c r="Y29" s="11"/>
      <c r="Z29" s="11"/>
    </row>
    <row r="30" s="4" customFormat="1" ht="22" customHeight="1" spans="1:26">
      <c r="A30" s="21"/>
      <c r="B30" s="22"/>
      <c r="C30" s="22"/>
      <c r="D30" s="19" t="s">
        <v>127</v>
      </c>
      <c r="E30" s="21"/>
      <c r="F30" s="21"/>
      <c r="G30" s="21"/>
      <c r="H30" s="20" t="s">
        <v>125</v>
      </c>
      <c r="I30" s="21"/>
      <c r="J30" s="38"/>
      <c r="K30" s="24" t="s">
        <v>36</v>
      </c>
      <c r="L30" s="19" t="s">
        <v>126</v>
      </c>
      <c r="M30" s="38"/>
      <c r="N30" s="35">
        <v>6</v>
      </c>
      <c r="O30" s="36">
        <v>0</v>
      </c>
      <c r="P30" s="37">
        <v>38</v>
      </c>
      <c r="Q30" s="37">
        <v>146</v>
      </c>
      <c r="R30" s="52"/>
      <c r="S30" s="52"/>
      <c r="T30" s="53"/>
      <c r="U30" s="21"/>
      <c r="V30" s="54"/>
      <c r="W30" s="55"/>
      <c r="X30" s="11"/>
      <c r="Y30" s="11"/>
      <c r="Z30" s="11"/>
    </row>
    <row r="31" s="4" customFormat="1" ht="22" customHeight="1" spans="1:26">
      <c r="A31" s="24">
        <f t="shared" ref="A31:A56" si="1">ROW(31:31)-30</f>
        <v>1</v>
      </c>
      <c r="B31" s="25" t="s">
        <v>128</v>
      </c>
      <c r="C31" s="25" t="s">
        <v>129</v>
      </c>
      <c r="D31" s="25" t="s">
        <v>130</v>
      </c>
      <c r="E31" s="25" t="s">
        <v>47</v>
      </c>
      <c r="F31" s="25" t="s">
        <v>34</v>
      </c>
      <c r="G31" s="25" t="s">
        <v>131</v>
      </c>
      <c r="H31" s="25" t="s">
        <v>132</v>
      </c>
      <c r="I31" s="25">
        <v>2022.06</v>
      </c>
      <c r="J31" s="39">
        <v>2022.11</v>
      </c>
      <c r="K31" s="25" t="s">
        <v>36</v>
      </c>
      <c r="L31" s="25" t="s">
        <v>133</v>
      </c>
      <c r="M31" s="39">
        <f t="shared" ref="M31:M34" si="2">SUM(N31:O31)</f>
        <v>30</v>
      </c>
      <c r="N31" s="41">
        <v>30</v>
      </c>
      <c r="O31" s="41">
        <v>0</v>
      </c>
      <c r="P31" s="26">
        <v>104</v>
      </c>
      <c r="Q31" s="26">
        <v>258</v>
      </c>
      <c r="R31" s="26">
        <v>19</v>
      </c>
      <c r="S31" s="26">
        <v>50</v>
      </c>
      <c r="T31" s="25" t="s">
        <v>134</v>
      </c>
      <c r="U31" s="26" t="s">
        <v>75</v>
      </c>
      <c r="V31" s="56" t="s">
        <v>135</v>
      </c>
      <c r="W31" s="57" t="s">
        <v>100</v>
      </c>
      <c r="X31" s="10"/>
      <c r="Y31" s="10"/>
      <c r="Z31" s="10"/>
    </row>
    <row r="32" s="4" customFormat="1" ht="22" customHeight="1" spans="1:26">
      <c r="A32" s="24">
        <f t="shared" si="1"/>
        <v>2</v>
      </c>
      <c r="B32" s="25" t="s">
        <v>128</v>
      </c>
      <c r="C32" s="25" t="s">
        <v>129</v>
      </c>
      <c r="D32" s="25" t="s">
        <v>136</v>
      </c>
      <c r="E32" s="25" t="s">
        <v>32</v>
      </c>
      <c r="F32" s="25" t="s">
        <v>54</v>
      </c>
      <c r="G32" s="25" t="s">
        <v>34</v>
      </c>
      <c r="H32" s="25" t="s">
        <v>137</v>
      </c>
      <c r="I32" s="25">
        <v>2022.01</v>
      </c>
      <c r="J32" s="25">
        <v>2022.09</v>
      </c>
      <c r="K32" s="25" t="s">
        <v>36</v>
      </c>
      <c r="L32" s="25" t="s">
        <v>138</v>
      </c>
      <c r="M32" s="39">
        <f t="shared" si="2"/>
        <v>15.72</v>
      </c>
      <c r="N32" s="39">
        <v>15.72</v>
      </c>
      <c r="O32" s="39">
        <v>0</v>
      </c>
      <c r="P32" s="25">
        <v>147</v>
      </c>
      <c r="Q32" s="25">
        <v>403</v>
      </c>
      <c r="R32" s="25">
        <v>7</v>
      </c>
      <c r="S32" s="25">
        <v>16</v>
      </c>
      <c r="T32" s="25" t="s">
        <v>134</v>
      </c>
      <c r="U32" s="25" t="s">
        <v>39</v>
      </c>
      <c r="V32" s="26" t="s">
        <v>57</v>
      </c>
      <c r="W32" s="57" t="s">
        <v>100</v>
      </c>
      <c r="X32" s="8"/>
      <c r="Y32" s="8"/>
      <c r="Z32" s="8"/>
    </row>
    <row r="33" s="4" customFormat="1" ht="22" customHeight="1" spans="1:26">
      <c r="A33" s="24">
        <f t="shared" si="1"/>
        <v>3</v>
      </c>
      <c r="B33" s="25" t="s">
        <v>128</v>
      </c>
      <c r="C33" s="25" t="s">
        <v>129</v>
      </c>
      <c r="D33" s="25" t="s">
        <v>139</v>
      </c>
      <c r="E33" s="25" t="s">
        <v>32</v>
      </c>
      <c r="F33" s="25" t="s">
        <v>58</v>
      </c>
      <c r="G33" s="25" t="s">
        <v>34</v>
      </c>
      <c r="H33" s="25" t="s">
        <v>140</v>
      </c>
      <c r="I33" s="25">
        <v>2022.01</v>
      </c>
      <c r="J33" s="27">
        <v>2022.07</v>
      </c>
      <c r="K33" s="25" t="s">
        <v>36</v>
      </c>
      <c r="L33" s="25" t="s">
        <v>141</v>
      </c>
      <c r="M33" s="39">
        <f t="shared" si="2"/>
        <v>8.63</v>
      </c>
      <c r="N33" s="39">
        <v>8.63</v>
      </c>
      <c r="O33" s="39">
        <v>0</v>
      </c>
      <c r="P33" s="25">
        <v>39</v>
      </c>
      <c r="Q33" s="25">
        <v>132</v>
      </c>
      <c r="R33" s="25">
        <v>2</v>
      </c>
      <c r="S33" s="25">
        <v>6</v>
      </c>
      <c r="T33" s="25" t="s">
        <v>134</v>
      </c>
      <c r="U33" s="25" t="s">
        <v>39</v>
      </c>
      <c r="V33" s="26" t="s">
        <v>57</v>
      </c>
      <c r="W33" s="57" t="s">
        <v>100</v>
      </c>
      <c r="X33" s="8"/>
      <c r="Y33" s="8"/>
      <c r="Z33" s="8"/>
    </row>
    <row r="34" s="5" customFormat="1" ht="22" customHeight="1" spans="1:26">
      <c r="A34" s="24">
        <f t="shared" si="1"/>
        <v>4</v>
      </c>
      <c r="B34" s="25" t="s">
        <v>128</v>
      </c>
      <c r="C34" s="25" t="s">
        <v>129</v>
      </c>
      <c r="D34" s="25" t="s">
        <v>142</v>
      </c>
      <c r="E34" s="25" t="s">
        <v>32</v>
      </c>
      <c r="F34" s="25" t="s">
        <v>64</v>
      </c>
      <c r="G34" s="25" t="s">
        <v>65</v>
      </c>
      <c r="H34" s="25" t="s">
        <v>143</v>
      </c>
      <c r="I34" s="25">
        <v>2022.01</v>
      </c>
      <c r="J34" s="25">
        <v>2022.05</v>
      </c>
      <c r="K34" s="25" t="s">
        <v>36</v>
      </c>
      <c r="L34" s="25" t="s">
        <v>144</v>
      </c>
      <c r="M34" s="39">
        <f t="shared" si="2"/>
        <v>8</v>
      </c>
      <c r="N34" s="39">
        <v>8</v>
      </c>
      <c r="O34" s="39">
        <v>0</v>
      </c>
      <c r="P34" s="25">
        <v>370</v>
      </c>
      <c r="Q34" s="25">
        <v>1320</v>
      </c>
      <c r="R34" s="25">
        <v>34</v>
      </c>
      <c r="S34" s="25">
        <v>78</v>
      </c>
      <c r="T34" s="25" t="s">
        <v>134</v>
      </c>
      <c r="U34" s="25" t="s">
        <v>39</v>
      </c>
      <c r="V34" s="26" t="s">
        <v>68</v>
      </c>
      <c r="W34" s="57" t="s">
        <v>100</v>
      </c>
      <c r="X34" s="8"/>
      <c r="Y34" s="8"/>
      <c r="Z34" s="8"/>
    </row>
    <row r="35" s="4" customFormat="1" ht="22" customHeight="1" spans="1:26">
      <c r="A35" s="24">
        <f t="shared" si="1"/>
        <v>5</v>
      </c>
      <c r="B35" s="19" t="s">
        <v>128</v>
      </c>
      <c r="C35" s="19" t="s">
        <v>145</v>
      </c>
      <c r="D35" s="19" t="s">
        <v>146</v>
      </c>
      <c r="E35" s="24" t="s">
        <v>32</v>
      </c>
      <c r="F35" s="24" t="s">
        <v>33</v>
      </c>
      <c r="G35" s="24" t="s">
        <v>34</v>
      </c>
      <c r="H35" s="20" t="s">
        <v>125</v>
      </c>
      <c r="I35" s="24">
        <v>2022.01</v>
      </c>
      <c r="J35" s="42">
        <v>2022.11</v>
      </c>
      <c r="K35" s="24" t="s">
        <v>36</v>
      </c>
      <c r="L35" s="19" t="s">
        <v>147</v>
      </c>
      <c r="M35" s="42">
        <v>6</v>
      </c>
      <c r="N35" s="35">
        <v>6</v>
      </c>
      <c r="O35" s="36">
        <v>0</v>
      </c>
      <c r="P35" s="43">
        <v>61</v>
      </c>
      <c r="Q35" s="43">
        <v>178</v>
      </c>
      <c r="R35" s="58">
        <v>29</v>
      </c>
      <c r="S35" s="58">
        <v>72</v>
      </c>
      <c r="T35" s="20" t="s">
        <v>134</v>
      </c>
      <c r="U35" s="24" t="s">
        <v>39</v>
      </c>
      <c r="V35" s="59" t="s">
        <v>40</v>
      </c>
      <c r="W35" s="20" t="s">
        <v>41</v>
      </c>
      <c r="X35" s="11"/>
      <c r="Y35" s="11"/>
      <c r="Z35" s="11"/>
    </row>
    <row r="36" s="4" customFormat="1" ht="22" customHeight="1" spans="1:26">
      <c r="A36" s="24">
        <f t="shared" si="1"/>
        <v>6</v>
      </c>
      <c r="B36" s="25" t="s">
        <v>128</v>
      </c>
      <c r="C36" s="25" t="s">
        <v>148</v>
      </c>
      <c r="D36" s="25" t="s">
        <v>149</v>
      </c>
      <c r="E36" s="25" t="s">
        <v>47</v>
      </c>
      <c r="F36" s="25" t="s">
        <v>34</v>
      </c>
      <c r="G36" s="25" t="s">
        <v>150</v>
      </c>
      <c r="H36" s="25" t="s">
        <v>132</v>
      </c>
      <c r="I36" s="25">
        <v>2022.01</v>
      </c>
      <c r="J36" s="25">
        <v>2022.08</v>
      </c>
      <c r="K36" s="25" t="s">
        <v>36</v>
      </c>
      <c r="L36" s="25" t="s">
        <v>151</v>
      </c>
      <c r="M36" s="39">
        <f t="shared" ref="M36:M54" si="3">SUM(N36:O36)</f>
        <v>20</v>
      </c>
      <c r="N36" s="39">
        <v>20</v>
      </c>
      <c r="O36" s="39">
        <v>0</v>
      </c>
      <c r="P36" s="25">
        <v>93</v>
      </c>
      <c r="Q36" s="25">
        <v>308</v>
      </c>
      <c r="R36" s="25">
        <v>17</v>
      </c>
      <c r="S36" s="25">
        <v>27</v>
      </c>
      <c r="T36" s="25" t="s">
        <v>134</v>
      </c>
      <c r="U36" s="26" t="s">
        <v>51</v>
      </c>
      <c r="V36" s="26" t="s">
        <v>152</v>
      </c>
      <c r="W36" s="25" t="s">
        <v>53</v>
      </c>
      <c r="X36" s="8"/>
      <c r="Y36" s="8"/>
      <c r="Z36" s="8"/>
    </row>
    <row r="37" s="4" customFormat="1" ht="22" customHeight="1" spans="1:26">
      <c r="A37" s="24">
        <f t="shared" si="1"/>
        <v>7</v>
      </c>
      <c r="B37" s="25" t="s">
        <v>128</v>
      </c>
      <c r="C37" s="25" t="s">
        <v>148</v>
      </c>
      <c r="D37" s="25" t="s">
        <v>153</v>
      </c>
      <c r="E37" s="25" t="s">
        <v>32</v>
      </c>
      <c r="F37" s="25" t="s">
        <v>58</v>
      </c>
      <c r="G37" s="25" t="s">
        <v>34</v>
      </c>
      <c r="H37" s="25" t="s">
        <v>154</v>
      </c>
      <c r="I37" s="25">
        <v>2022.01</v>
      </c>
      <c r="J37" s="39">
        <v>2022.1</v>
      </c>
      <c r="K37" s="25" t="s">
        <v>36</v>
      </c>
      <c r="L37" s="25" t="s">
        <v>155</v>
      </c>
      <c r="M37" s="39">
        <f t="shared" si="3"/>
        <v>27.9</v>
      </c>
      <c r="N37" s="44">
        <v>27.9</v>
      </c>
      <c r="O37" s="44">
        <v>0</v>
      </c>
      <c r="P37" s="25">
        <v>45</v>
      </c>
      <c r="Q37" s="25">
        <v>156</v>
      </c>
      <c r="R37" s="25">
        <v>2</v>
      </c>
      <c r="S37" s="25">
        <v>5</v>
      </c>
      <c r="T37" s="25" t="s">
        <v>134</v>
      </c>
      <c r="U37" s="25" t="s">
        <v>39</v>
      </c>
      <c r="V37" s="26" t="s">
        <v>156</v>
      </c>
      <c r="W37" s="25" t="s">
        <v>53</v>
      </c>
      <c r="X37" s="8"/>
      <c r="Y37" s="8"/>
      <c r="Z37" s="8"/>
    </row>
    <row r="38" s="4" customFormat="1" ht="22" customHeight="1" spans="1:26">
      <c r="A38" s="24">
        <f t="shared" si="1"/>
        <v>8</v>
      </c>
      <c r="B38" s="25" t="s">
        <v>128</v>
      </c>
      <c r="C38" s="25" t="s">
        <v>148</v>
      </c>
      <c r="D38" s="25" t="s">
        <v>157</v>
      </c>
      <c r="E38" s="25" t="s">
        <v>32</v>
      </c>
      <c r="F38" s="25" t="s">
        <v>58</v>
      </c>
      <c r="G38" s="25" t="s">
        <v>34</v>
      </c>
      <c r="H38" s="25" t="s">
        <v>158</v>
      </c>
      <c r="I38" s="25">
        <v>2022.01</v>
      </c>
      <c r="J38" s="39">
        <v>2022.1</v>
      </c>
      <c r="K38" s="25" t="s">
        <v>36</v>
      </c>
      <c r="L38" s="25" t="s">
        <v>159</v>
      </c>
      <c r="M38" s="39">
        <f t="shared" si="3"/>
        <v>9.05</v>
      </c>
      <c r="N38" s="44">
        <v>9.05</v>
      </c>
      <c r="O38" s="44">
        <v>0</v>
      </c>
      <c r="P38" s="25">
        <v>165</v>
      </c>
      <c r="Q38" s="25">
        <v>568</v>
      </c>
      <c r="R38" s="25">
        <v>7</v>
      </c>
      <c r="S38" s="25">
        <v>12</v>
      </c>
      <c r="T38" s="25" t="s">
        <v>134</v>
      </c>
      <c r="U38" s="25" t="s">
        <v>39</v>
      </c>
      <c r="V38" s="26" t="s">
        <v>119</v>
      </c>
      <c r="W38" s="25" t="s">
        <v>53</v>
      </c>
      <c r="X38" s="8"/>
      <c r="Y38" s="8"/>
      <c r="Z38" s="8"/>
    </row>
    <row r="39" s="4" customFormat="1" ht="22" customHeight="1" spans="1:26">
      <c r="A39" s="24">
        <f t="shared" si="1"/>
        <v>9</v>
      </c>
      <c r="B39" s="25" t="s">
        <v>128</v>
      </c>
      <c r="C39" s="25" t="s">
        <v>148</v>
      </c>
      <c r="D39" s="25" t="s">
        <v>160</v>
      </c>
      <c r="E39" s="26" t="s">
        <v>32</v>
      </c>
      <c r="F39" s="25" t="s">
        <v>58</v>
      </c>
      <c r="G39" s="25" t="s">
        <v>34</v>
      </c>
      <c r="H39" s="25" t="s">
        <v>161</v>
      </c>
      <c r="I39" s="25">
        <v>2022.06</v>
      </c>
      <c r="J39" s="39">
        <v>2022.11</v>
      </c>
      <c r="K39" s="25" t="s">
        <v>36</v>
      </c>
      <c r="L39" s="25" t="s">
        <v>162</v>
      </c>
      <c r="M39" s="39">
        <f t="shared" si="3"/>
        <v>27</v>
      </c>
      <c r="N39" s="40">
        <v>27</v>
      </c>
      <c r="O39" s="41">
        <v>0</v>
      </c>
      <c r="P39" s="25">
        <v>310</v>
      </c>
      <c r="Q39" s="25">
        <v>1070</v>
      </c>
      <c r="R39" s="25">
        <v>24</v>
      </c>
      <c r="S39" s="25">
        <v>75</v>
      </c>
      <c r="T39" s="25" t="s">
        <v>134</v>
      </c>
      <c r="U39" s="25" t="s">
        <v>39</v>
      </c>
      <c r="V39" s="26" t="s">
        <v>63</v>
      </c>
      <c r="W39" s="25" t="s">
        <v>53</v>
      </c>
      <c r="X39" s="10"/>
      <c r="Y39" s="10"/>
      <c r="Z39" s="10"/>
    </row>
    <row r="40" s="4" customFormat="1" ht="22" customHeight="1" spans="1:26">
      <c r="A40" s="24">
        <f t="shared" si="1"/>
        <v>10</v>
      </c>
      <c r="B40" s="25" t="s">
        <v>128</v>
      </c>
      <c r="C40" s="25" t="s">
        <v>148</v>
      </c>
      <c r="D40" s="25" t="s">
        <v>153</v>
      </c>
      <c r="E40" s="25" t="s">
        <v>32</v>
      </c>
      <c r="F40" s="25" t="s">
        <v>64</v>
      </c>
      <c r="G40" s="25" t="s">
        <v>34</v>
      </c>
      <c r="H40" s="25" t="s">
        <v>163</v>
      </c>
      <c r="I40" s="25">
        <v>2022.01</v>
      </c>
      <c r="J40" s="39">
        <v>2022.1</v>
      </c>
      <c r="K40" s="25" t="s">
        <v>86</v>
      </c>
      <c r="L40" s="25" t="s">
        <v>164</v>
      </c>
      <c r="M40" s="39">
        <f t="shared" si="3"/>
        <v>43.76</v>
      </c>
      <c r="N40" s="44">
        <v>43.76</v>
      </c>
      <c r="O40" s="44">
        <v>0</v>
      </c>
      <c r="P40" s="25">
        <v>45</v>
      </c>
      <c r="Q40" s="25">
        <v>156</v>
      </c>
      <c r="R40" s="25">
        <v>2</v>
      </c>
      <c r="S40" s="25">
        <v>5</v>
      </c>
      <c r="T40" s="25" t="s">
        <v>134</v>
      </c>
      <c r="U40" s="25" t="s">
        <v>39</v>
      </c>
      <c r="V40" s="26" t="s">
        <v>57</v>
      </c>
      <c r="W40" s="25" t="s">
        <v>53</v>
      </c>
      <c r="X40" s="8"/>
      <c r="Y40" s="8"/>
      <c r="Z40" s="8"/>
    </row>
    <row r="41" s="4" customFormat="1" ht="22" customHeight="1" spans="1:26">
      <c r="A41" s="24">
        <f t="shared" si="1"/>
        <v>11</v>
      </c>
      <c r="B41" s="25" t="s">
        <v>128</v>
      </c>
      <c r="C41" s="25" t="s">
        <v>148</v>
      </c>
      <c r="D41" s="25" t="s">
        <v>165</v>
      </c>
      <c r="E41" s="25" t="s">
        <v>32</v>
      </c>
      <c r="F41" s="25" t="s">
        <v>64</v>
      </c>
      <c r="G41" s="25" t="s">
        <v>65</v>
      </c>
      <c r="H41" s="25" t="s">
        <v>166</v>
      </c>
      <c r="I41" s="25">
        <v>2022.01</v>
      </c>
      <c r="J41" s="39">
        <v>2022.1</v>
      </c>
      <c r="K41" s="25" t="s">
        <v>36</v>
      </c>
      <c r="L41" s="25" t="s">
        <v>167</v>
      </c>
      <c r="M41" s="39">
        <f t="shared" si="3"/>
        <v>10</v>
      </c>
      <c r="N41" s="39">
        <v>10</v>
      </c>
      <c r="O41" s="39">
        <v>0</v>
      </c>
      <c r="P41" s="25">
        <v>198</v>
      </c>
      <c r="Q41" s="25">
        <v>532</v>
      </c>
      <c r="R41" s="25">
        <v>9</v>
      </c>
      <c r="S41" s="25">
        <v>12</v>
      </c>
      <c r="T41" s="25" t="s">
        <v>134</v>
      </c>
      <c r="U41" s="25" t="s">
        <v>39</v>
      </c>
      <c r="V41" s="26" t="s">
        <v>68</v>
      </c>
      <c r="W41" s="25" t="s">
        <v>53</v>
      </c>
      <c r="X41" s="8"/>
      <c r="Y41" s="8"/>
      <c r="Z41" s="8"/>
    </row>
    <row r="42" s="4" customFormat="1" ht="22" customHeight="1" spans="1:26">
      <c r="A42" s="24">
        <f t="shared" si="1"/>
        <v>12</v>
      </c>
      <c r="B42" s="25" t="s">
        <v>128</v>
      </c>
      <c r="C42" s="25" t="s">
        <v>168</v>
      </c>
      <c r="D42" s="25" t="s">
        <v>169</v>
      </c>
      <c r="E42" s="25" t="s">
        <v>47</v>
      </c>
      <c r="F42" s="25" t="s">
        <v>34</v>
      </c>
      <c r="G42" s="25" t="s">
        <v>170</v>
      </c>
      <c r="H42" s="25" t="s">
        <v>171</v>
      </c>
      <c r="I42" s="25">
        <v>2022.01</v>
      </c>
      <c r="J42" s="25">
        <v>2022.06</v>
      </c>
      <c r="K42" s="25" t="s">
        <v>36</v>
      </c>
      <c r="L42" s="25" t="s">
        <v>172</v>
      </c>
      <c r="M42" s="39">
        <f t="shared" si="3"/>
        <v>35</v>
      </c>
      <c r="N42" s="39">
        <v>35</v>
      </c>
      <c r="O42" s="39">
        <v>0</v>
      </c>
      <c r="P42" s="25">
        <v>377</v>
      </c>
      <c r="Q42" s="25">
        <v>1079</v>
      </c>
      <c r="R42" s="25">
        <v>37</v>
      </c>
      <c r="S42" s="25">
        <v>79</v>
      </c>
      <c r="T42" s="25" t="s">
        <v>134</v>
      </c>
      <c r="U42" s="26" t="s">
        <v>51</v>
      </c>
      <c r="V42" s="26" t="s">
        <v>173</v>
      </c>
      <c r="W42" s="25" t="s">
        <v>77</v>
      </c>
      <c r="X42" s="8"/>
      <c r="Y42" s="8"/>
      <c r="Z42" s="8"/>
    </row>
    <row r="43" s="4" customFormat="1" ht="22" customHeight="1" spans="1:26">
      <c r="A43" s="24">
        <f t="shared" si="1"/>
        <v>13</v>
      </c>
      <c r="B43" s="25" t="s">
        <v>128</v>
      </c>
      <c r="C43" s="25" t="s">
        <v>168</v>
      </c>
      <c r="D43" s="25" t="s">
        <v>169</v>
      </c>
      <c r="E43" s="25" t="s">
        <v>47</v>
      </c>
      <c r="F43" s="25" t="s">
        <v>34</v>
      </c>
      <c r="G43" s="25" t="s">
        <v>170</v>
      </c>
      <c r="H43" s="25" t="s">
        <v>174</v>
      </c>
      <c r="I43" s="25">
        <v>2022.06</v>
      </c>
      <c r="J43" s="39">
        <v>2022.11</v>
      </c>
      <c r="K43" s="25" t="s">
        <v>86</v>
      </c>
      <c r="L43" s="25" t="s">
        <v>175</v>
      </c>
      <c r="M43" s="39">
        <f t="shared" si="3"/>
        <v>40</v>
      </c>
      <c r="N43" s="41">
        <v>40</v>
      </c>
      <c r="O43" s="41">
        <v>0</v>
      </c>
      <c r="P43" s="25">
        <v>96</v>
      </c>
      <c r="Q43" s="25">
        <v>198</v>
      </c>
      <c r="R43" s="25">
        <v>9</v>
      </c>
      <c r="S43" s="25">
        <v>14</v>
      </c>
      <c r="T43" s="25" t="s">
        <v>134</v>
      </c>
      <c r="U43" s="26" t="s">
        <v>75</v>
      </c>
      <c r="V43" s="56" t="s">
        <v>176</v>
      </c>
      <c r="W43" s="25" t="s">
        <v>77</v>
      </c>
      <c r="X43" s="10"/>
      <c r="Y43" s="10"/>
      <c r="Z43" s="10"/>
    </row>
    <row r="44" s="4" customFormat="1" ht="22" customHeight="1" spans="1:26">
      <c r="A44" s="24">
        <f t="shared" si="1"/>
        <v>14</v>
      </c>
      <c r="B44" s="25" t="s">
        <v>128</v>
      </c>
      <c r="C44" s="25" t="s">
        <v>168</v>
      </c>
      <c r="D44" s="25" t="s">
        <v>177</v>
      </c>
      <c r="E44" s="25" t="s">
        <v>32</v>
      </c>
      <c r="F44" s="25" t="s">
        <v>64</v>
      </c>
      <c r="G44" s="25" t="s">
        <v>34</v>
      </c>
      <c r="H44" s="25" t="s">
        <v>163</v>
      </c>
      <c r="I44" s="25">
        <v>2022.01</v>
      </c>
      <c r="J44" s="25">
        <v>2022.06</v>
      </c>
      <c r="K44" s="25" t="s">
        <v>36</v>
      </c>
      <c r="L44" s="25" t="s">
        <v>178</v>
      </c>
      <c r="M44" s="39">
        <f t="shared" si="3"/>
        <v>47.43</v>
      </c>
      <c r="N44" s="39">
        <v>47.43</v>
      </c>
      <c r="O44" s="39">
        <v>0</v>
      </c>
      <c r="P44" s="25">
        <v>110</v>
      </c>
      <c r="Q44" s="25">
        <v>410</v>
      </c>
      <c r="R44" s="25">
        <v>14</v>
      </c>
      <c r="S44" s="25">
        <v>34</v>
      </c>
      <c r="T44" s="25" t="s">
        <v>134</v>
      </c>
      <c r="U44" s="25" t="s">
        <v>39</v>
      </c>
      <c r="V44" s="26" t="s">
        <v>179</v>
      </c>
      <c r="W44" s="25" t="s">
        <v>77</v>
      </c>
      <c r="X44" s="8"/>
      <c r="Y44" s="8"/>
      <c r="Z44" s="8"/>
    </row>
    <row r="45" s="4" customFormat="1" ht="22" customHeight="1" spans="1:26">
      <c r="A45" s="24">
        <f t="shared" si="1"/>
        <v>15</v>
      </c>
      <c r="B45" s="25" t="s">
        <v>128</v>
      </c>
      <c r="C45" s="25" t="s">
        <v>168</v>
      </c>
      <c r="D45" s="25" t="s">
        <v>180</v>
      </c>
      <c r="E45" s="25" t="s">
        <v>32</v>
      </c>
      <c r="F45" s="25" t="s">
        <v>64</v>
      </c>
      <c r="G45" s="25" t="s">
        <v>34</v>
      </c>
      <c r="H45" s="25" t="s">
        <v>163</v>
      </c>
      <c r="I45" s="25">
        <v>2022.01</v>
      </c>
      <c r="J45" s="25">
        <v>2022.06</v>
      </c>
      <c r="K45" s="25" t="s">
        <v>86</v>
      </c>
      <c r="L45" s="25" t="s">
        <v>181</v>
      </c>
      <c r="M45" s="39">
        <f t="shared" si="3"/>
        <v>15</v>
      </c>
      <c r="N45" s="39">
        <v>15</v>
      </c>
      <c r="O45" s="39">
        <v>0</v>
      </c>
      <c r="P45" s="25">
        <v>196</v>
      </c>
      <c r="Q45" s="25">
        <v>480</v>
      </c>
      <c r="R45" s="25">
        <v>18</v>
      </c>
      <c r="S45" s="25">
        <v>64</v>
      </c>
      <c r="T45" s="25" t="s">
        <v>134</v>
      </c>
      <c r="U45" s="25" t="s">
        <v>39</v>
      </c>
      <c r="V45" s="26" t="s">
        <v>57</v>
      </c>
      <c r="W45" s="25" t="s">
        <v>77</v>
      </c>
      <c r="X45" s="8"/>
      <c r="Y45" s="8"/>
      <c r="Z45" s="8"/>
    </row>
    <row r="46" s="4" customFormat="1" ht="22" customHeight="1" spans="1:26">
      <c r="A46" s="24">
        <f t="shared" si="1"/>
        <v>16</v>
      </c>
      <c r="B46" s="25" t="s">
        <v>128</v>
      </c>
      <c r="C46" s="25" t="s">
        <v>168</v>
      </c>
      <c r="D46" s="25" t="s">
        <v>182</v>
      </c>
      <c r="E46" s="25" t="s">
        <v>32</v>
      </c>
      <c r="F46" s="25" t="s">
        <v>64</v>
      </c>
      <c r="G46" s="25" t="s">
        <v>34</v>
      </c>
      <c r="H46" s="25" t="s">
        <v>163</v>
      </c>
      <c r="I46" s="25">
        <v>2022.01</v>
      </c>
      <c r="J46" s="25">
        <v>2022.09</v>
      </c>
      <c r="K46" s="25" t="s">
        <v>36</v>
      </c>
      <c r="L46" s="25" t="s">
        <v>183</v>
      </c>
      <c r="M46" s="39">
        <f t="shared" si="3"/>
        <v>32.04</v>
      </c>
      <c r="N46" s="39">
        <v>32.04</v>
      </c>
      <c r="O46" s="39">
        <v>0</v>
      </c>
      <c r="P46" s="25">
        <v>85</v>
      </c>
      <c r="Q46" s="25">
        <v>298</v>
      </c>
      <c r="R46" s="25">
        <v>7</v>
      </c>
      <c r="S46" s="25">
        <v>19</v>
      </c>
      <c r="T46" s="25" t="s">
        <v>134</v>
      </c>
      <c r="U46" s="25" t="s">
        <v>39</v>
      </c>
      <c r="V46" s="26" t="s">
        <v>57</v>
      </c>
      <c r="W46" s="25" t="s">
        <v>77</v>
      </c>
      <c r="X46" s="8"/>
      <c r="Y46" s="8"/>
      <c r="Z46" s="8"/>
    </row>
    <row r="47" s="4" customFormat="1" ht="22" customHeight="1" spans="1:26">
      <c r="A47" s="24">
        <f t="shared" si="1"/>
        <v>17</v>
      </c>
      <c r="B47" s="25" t="s">
        <v>128</v>
      </c>
      <c r="C47" s="25" t="s">
        <v>168</v>
      </c>
      <c r="D47" s="25" t="s">
        <v>184</v>
      </c>
      <c r="E47" s="25" t="s">
        <v>32</v>
      </c>
      <c r="F47" s="25" t="s">
        <v>64</v>
      </c>
      <c r="G47" s="25" t="s">
        <v>34</v>
      </c>
      <c r="H47" s="25" t="s">
        <v>163</v>
      </c>
      <c r="I47" s="25">
        <v>2022.01</v>
      </c>
      <c r="J47" s="25">
        <v>2022.09</v>
      </c>
      <c r="K47" s="25" t="s">
        <v>36</v>
      </c>
      <c r="L47" s="25" t="s">
        <v>185</v>
      </c>
      <c r="M47" s="39">
        <f t="shared" si="3"/>
        <v>35.01</v>
      </c>
      <c r="N47" s="39">
        <v>35.01</v>
      </c>
      <c r="O47" s="39">
        <v>0</v>
      </c>
      <c r="P47" s="25">
        <v>46</v>
      </c>
      <c r="Q47" s="25">
        <v>146</v>
      </c>
      <c r="R47" s="25">
        <v>5</v>
      </c>
      <c r="S47" s="25">
        <v>6</v>
      </c>
      <c r="T47" s="25" t="s">
        <v>134</v>
      </c>
      <c r="U47" s="25" t="s">
        <v>39</v>
      </c>
      <c r="V47" s="26" t="s">
        <v>57</v>
      </c>
      <c r="W47" s="25" t="s">
        <v>77</v>
      </c>
      <c r="X47" s="8"/>
      <c r="Y47" s="8"/>
      <c r="Z47" s="8"/>
    </row>
    <row r="48" s="4" customFormat="1" ht="22" customHeight="1" spans="1:26">
      <c r="A48" s="24">
        <f t="shared" si="1"/>
        <v>18</v>
      </c>
      <c r="B48" s="25" t="s">
        <v>128</v>
      </c>
      <c r="C48" s="25" t="s">
        <v>186</v>
      </c>
      <c r="D48" s="25" t="s">
        <v>187</v>
      </c>
      <c r="E48" s="25" t="s">
        <v>47</v>
      </c>
      <c r="F48" s="25" t="s">
        <v>34</v>
      </c>
      <c r="G48" s="25" t="s">
        <v>188</v>
      </c>
      <c r="H48" s="25" t="s">
        <v>132</v>
      </c>
      <c r="I48" s="25">
        <v>2022.01</v>
      </c>
      <c r="J48" s="25">
        <v>2022.09</v>
      </c>
      <c r="K48" s="25" t="s">
        <v>36</v>
      </c>
      <c r="L48" s="25" t="s">
        <v>189</v>
      </c>
      <c r="M48" s="39">
        <f t="shared" si="3"/>
        <v>51.08</v>
      </c>
      <c r="N48" s="39">
        <v>51.08</v>
      </c>
      <c r="O48" s="39">
        <v>0</v>
      </c>
      <c r="P48" s="25">
        <v>286</v>
      </c>
      <c r="Q48" s="25">
        <v>970</v>
      </c>
      <c r="R48" s="25">
        <v>52</v>
      </c>
      <c r="S48" s="25">
        <v>94</v>
      </c>
      <c r="T48" s="25" t="s">
        <v>134</v>
      </c>
      <c r="U48" s="26" t="s">
        <v>39</v>
      </c>
      <c r="V48" s="26" t="s">
        <v>190</v>
      </c>
      <c r="W48" s="57" t="s">
        <v>100</v>
      </c>
      <c r="X48" s="8"/>
      <c r="Y48" s="8"/>
      <c r="Z48" s="8"/>
    </row>
    <row r="49" s="4" customFormat="1" ht="22" customHeight="1" spans="1:26">
      <c r="A49" s="24">
        <f t="shared" si="1"/>
        <v>19</v>
      </c>
      <c r="B49" s="25" t="s">
        <v>128</v>
      </c>
      <c r="C49" s="25" t="s">
        <v>186</v>
      </c>
      <c r="D49" s="25" t="s">
        <v>191</v>
      </c>
      <c r="E49" s="26" t="s">
        <v>32</v>
      </c>
      <c r="F49" s="25" t="s">
        <v>54</v>
      </c>
      <c r="G49" s="25" t="s">
        <v>34</v>
      </c>
      <c r="H49" s="25" t="s">
        <v>137</v>
      </c>
      <c r="I49" s="25">
        <v>2022.06</v>
      </c>
      <c r="J49" s="39">
        <v>2022.11</v>
      </c>
      <c r="K49" s="25" t="s">
        <v>86</v>
      </c>
      <c r="L49" s="25" t="s">
        <v>192</v>
      </c>
      <c r="M49" s="39">
        <f t="shared" si="3"/>
        <v>13</v>
      </c>
      <c r="N49" s="40">
        <v>13</v>
      </c>
      <c r="O49" s="41">
        <v>0</v>
      </c>
      <c r="P49" s="25">
        <v>45</v>
      </c>
      <c r="Q49" s="25">
        <v>179</v>
      </c>
      <c r="R49" s="25">
        <v>2</v>
      </c>
      <c r="S49" s="25">
        <v>5</v>
      </c>
      <c r="T49" s="25" t="s">
        <v>134</v>
      </c>
      <c r="U49" s="25" t="s">
        <v>39</v>
      </c>
      <c r="V49" s="26" t="s">
        <v>63</v>
      </c>
      <c r="W49" s="57" t="s">
        <v>100</v>
      </c>
      <c r="X49" s="10"/>
      <c r="Y49" s="10"/>
      <c r="Z49" s="10"/>
    </row>
    <row r="50" s="6" customFormat="1" ht="22" customHeight="1" spans="1:26">
      <c r="A50" s="24">
        <f t="shared" si="1"/>
        <v>20</v>
      </c>
      <c r="B50" s="25" t="s">
        <v>128</v>
      </c>
      <c r="C50" s="25" t="s">
        <v>186</v>
      </c>
      <c r="D50" s="25" t="s">
        <v>193</v>
      </c>
      <c r="E50" s="25" t="s">
        <v>32</v>
      </c>
      <c r="F50" s="25" t="s">
        <v>58</v>
      </c>
      <c r="G50" s="25" t="s">
        <v>34</v>
      </c>
      <c r="H50" s="25" t="s">
        <v>140</v>
      </c>
      <c r="I50" s="25">
        <v>2022.01</v>
      </c>
      <c r="J50" s="25">
        <v>2022.09</v>
      </c>
      <c r="K50" s="25" t="s">
        <v>36</v>
      </c>
      <c r="L50" s="25" t="s">
        <v>194</v>
      </c>
      <c r="M50" s="39">
        <f t="shared" si="3"/>
        <v>19.2</v>
      </c>
      <c r="N50" s="39">
        <v>19.2</v>
      </c>
      <c r="O50" s="39">
        <v>0</v>
      </c>
      <c r="P50" s="39">
        <v>0</v>
      </c>
      <c r="Q50" s="25">
        <v>102</v>
      </c>
      <c r="R50" s="25">
        <v>307</v>
      </c>
      <c r="S50" s="25">
        <v>8</v>
      </c>
      <c r="T50" s="25" t="s">
        <v>134</v>
      </c>
      <c r="U50" s="25" t="s">
        <v>39</v>
      </c>
      <c r="V50" s="26" t="s">
        <v>57</v>
      </c>
      <c r="W50" s="57" t="s">
        <v>100</v>
      </c>
      <c r="X50" s="8"/>
      <c r="Y50" s="8"/>
      <c r="Z50" s="8"/>
    </row>
    <row r="51" s="7" customFormat="1" ht="22" customHeight="1" spans="1:26">
      <c r="A51" s="24">
        <f t="shared" si="1"/>
        <v>21</v>
      </c>
      <c r="B51" s="25" t="s">
        <v>128</v>
      </c>
      <c r="C51" s="25" t="s">
        <v>186</v>
      </c>
      <c r="D51" s="25" t="s">
        <v>191</v>
      </c>
      <c r="E51" s="25" t="s">
        <v>32</v>
      </c>
      <c r="F51" s="25" t="s">
        <v>58</v>
      </c>
      <c r="G51" s="25" t="s">
        <v>34</v>
      </c>
      <c r="H51" s="25" t="s">
        <v>195</v>
      </c>
      <c r="I51" s="25">
        <v>2022.01</v>
      </c>
      <c r="J51" s="25">
        <v>2022.09</v>
      </c>
      <c r="K51" s="25" t="s">
        <v>86</v>
      </c>
      <c r="L51" s="25" t="s">
        <v>196</v>
      </c>
      <c r="M51" s="39">
        <f t="shared" si="3"/>
        <v>5.04</v>
      </c>
      <c r="N51" s="39">
        <v>5.04</v>
      </c>
      <c r="O51" s="39">
        <v>0</v>
      </c>
      <c r="P51" s="25">
        <v>42</v>
      </c>
      <c r="Q51" s="25">
        <v>106</v>
      </c>
      <c r="R51" s="25">
        <v>4</v>
      </c>
      <c r="S51" s="25">
        <v>7</v>
      </c>
      <c r="T51" s="25" t="s">
        <v>134</v>
      </c>
      <c r="U51" s="25" t="s">
        <v>39</v>
      </c>
      <c r="V51" s="26" t="s">
        <v>57</v>
      </c>
      <c r="W51" s="57" t="s">
        <v>100</v>
      </c>
      <c r="X51" s="8"/>
      <c r="Y51" s="8"/>
      <c r="Z51" s="8"/>
    </row>
    <row r="52" s="7" customFormat="1" ht="22" customHeight="1" spans="1:26">
      <c r="A52" s="24">
        <f t="shared" si="1"/>
        <v>22</v>
      </c>
      <c r="B52" s="25" t="s">
        <v>128</v>
      </c>
      <c r="C52" s="25" t="s">
        <v>186</v>
      </c>
      <c r="D52" s="25" t="s">
        <v>187</v>
      </c>
      <c r="E52" s="25" t="s">
        <v>32</v>
      </c>
      <c r="F52" s="25" t="s">
        <v>58</v>
      </c>
      <c r="G52" s="25" t="s">
        <v>34</v>
      </c>
      <c r="H52" s="25" t="s">
        <v>197</v>
      </c>
      <c r="I52" s="25">
        <v>2022.01</v>
      </c>
      <c r="J52" s="25">
        <v>2022.09</v>
      </c>
      <c r="K52" s="25" t="s">
        <v>36</v>
      </c>
      <c r="L52" s="25" t="s">
        <v>198</v>
      </c>
      <c r="M52" s="39">
        <f t="shared" si="3"/>
        <v>32.02</v>
      </c>
      <c r="N52" s="39">
        <v>32.02</v>
      </c>
      <c r="O52" s="39">
        <v>0</v>
      </c>
      <c r="P52" s="25">
        <v>286</v>
      </c>
      <c r="Q52" s="25">
        <v>970</v>
      </c>
      <c r="R52" s="25">
        <v>16</v>
      </c>
      <c r="S52" s="25">
        <v>48</v>
      </c>
      <c r="T52" s="25" t="s">
        <v>134</v>
      </c>
      <c r="U52" s="25" t="s">
        <v>39</v>
      </c>
      <c r="V52" s="26" t="s">
        <v>57</v>
      </c>
      <c r="W52" s="57" t="s">
        <v>100</v>
      </c>
      <c r="X52" s="8"/>
      <c r="Y52" s="8"/>
      <c r="Z52" s="8"/>
    </row>
    <row r="53" s="4" customFormat="1" ht="22" customHeight="1" spans="1:26">
      <c r="A53" s="24">
        <f t="shared" si="1"/>
        <v>23</v>
      </c>
      <c r="B53" s="25" t="s">
        <v>128</v>
      </c>
      <c r="C53" s="25" t="s">
        <v>186</v>
      </c>
      <c r="D53" s="25" t="s">
        <v>191</v>
      </c>
      <c r="E53" s="26" t="s">
        <v>32</v>
      </c>
      <c r="F53" s="25" t="s">
        <v>58</v>
      </c>
      <c r="G53" s="25" t="s">
        <v>34</v>
      </c>
      <c r="H53" s="25" t="s">
        <v>199</v>
      </c>
      <c r="I53" s="25">
        <v>2022.06</v>
      </c>
      <c r="J53" s="39">
        <v>2022.11</v>
      </c>
      <c r="K53" s="25" t="s">
        <v>36</v>
      </c>
      <c r="L53" s="25" t="s">
        <v>200</v>
      </c>
      <c r="M53" s="39">
        <f t="shared" si="3"/>
        <v>9</v>
      </c>
      <c r="N53" s="40">
        <v>9</v>
      </c>
      <c r="O53" s="41">
        <v>0</v>
      </c>
      <c r="P53" s="25">
        <v>35</v>
      </c>
      <c r="Q53" s="25">
        <v>110</v>
      </c>
      <c r="R53" s="25">
        <v>3</v>
      </c>
      <c r="S53" s="25">
        <v>7</v>
      </c>
      <c r="T53" s="25" t="s">
        <v>134</v>
      </c>
      <c r="U53" s="25" t="s">
        <v>39</v>
      </c>
      <c r="V53" s="26" t="s">
        <v>63</v>
      </c>
      <c r="W53" s="57" t="s">
        <v>100</v>
      </c>
      <c r="X53" s="10"/>
      <c r="Y53" s="10"/>
      <c r="Z53" s="10"/>
    </row>
    <row r="54" s="4" customFormat="1" ht="22" customHeight="1" spans="1:26">
      <c r="A54" s="24">
        <f t="shared" si="1"/>
        <v>24</v>
      </c>
      <c r="B54" s="25" t="s">
        <v>128</v>
      </c>
      <c r="C54" s="25" t="s">
        <v>186</v>
      </c>
      <c r="D54" s="25" t="s">
        <v>201</v>
      </c>
      <c r="E54" s="25" t="s">
        <v>32</v>
      </c>
      <c r="F54" s="25" t="s">
        <v>64</v>
      </c>
      <c r="G54" s="25" t="s">
        <v>65</v>
      </c>
      <c r="H54" s="25" t="s">
        <v>202</v>
      </c>
      <c r="I54" s="25">
        <v>2022.01</v>
      </c>
      <c r="J54" s="25">
        <v>2022.09</v>
      </c>
      <c r="K54" s="25" t="s">
        <v>36</v>
      </c>
      <c r="L54" s="25" t="s">
        <v>203</v>
      </c>
      <c r="M54" s="39">
        <f t="shared" si="3"/>
        <v>10</v>
      </c>
      <c r="N54" s="39">
        <v>10</v>
      </c>
      <c r="O54" s="39">
        <v>0</v>
      </c>
      <c r="P54" s="25">
        <v>286</v>
      </c>
      <c r="Q54" s="25">
        <v>970</v>
      </c>
      <c r="R54" s="25">
        <v>16</v>
      </c>
      <c r="S54" s="25">
        <v>48</v>
      </c>
      <c r="T54" s="25" t="s">
        <v>134</v>
      </c>
      <c r="U54" s="25" t="s">
        <v>39</v>
      </c>
      <c r="V54" s="26" t="s">
        <v>68</v>
      </c>
      <c r="W54" s="57" t="s">
        <v>100</v>
      </c>
      <c r="X54" s="8"/>
      <c r="Y54" s="8"/>
      <c r="Z54" s="8"/>
    </row>
    <row r="55" s="4" customFormat="1" ht="22" customHeight="1" spans="1:26">
      <c r="A55" s="24">
        <f t="shared" si="1"/>
        <v>25</v>
      </c>
      <c r="B55" s="19" t="s">
        <v>128</v>
      </c>
      <c r="C55" s="19" t="s">
        <v>204</v>
      </c>
      <c r="D55" s="19" t="s">
        <v>205</v>
      </c>
      <c r="E55" s="24" t="s">
        <v>32</v>
      </c>
      <c r="F55" s="24" t="s">
        <v>33</v>
      </c>
      <c r="G55" s="24" t="s">
        <v>34</v>
      </c>
      <c r="H55" s="20" t="s">
        <v>206</v>
      </c>
      <c r="I55" s="24">
        <v>2022.01</v>
      </c>
      <c r="J55" s="42">
        <v>2022.11</v>
      </c>
      <c r="K55" s="24" t="s">
        <v>36</v>
      </c>
      <c r="L55" s="19" t="s">
        <v>207</v>
      </c>
      <c r="M55" s="42">
        <v>6</v>
      </c>
      <c r="N55" s="35">
        <v>6</v>
      </c>
      <c r="O55" s="36">
        <v>0</v>
      </c>
      <c r="P55" s="37">
        <v>98</v>
      </c>
      <c r="Q55" s="37">
        <v>323</v>
      </c>
      <c r="R55" s="58">
        <v>4</v>
      </c>
      <c r="S55" s="58">
        <v>15</v>
      </c>
      <c r="T55" s="20" t="s">
        <v>134</v>
      </c>
      <c r="U55" s="24" t="s">
        <v>39</v>
      </c>
      <c r="V55" s="59" t="s">
        <v>40</v>
      </c>
      <c r="W55" s="20" t="s">
        <v>41</v>
      </c>
      <c r="X55" s="11"/>
      <c r="Y55" s="11"/>
      <c r="Z55" s="11"/>
    </row>
    <row r="56" s="4" customFormat="1" ht="29" customHeight="1" spans="1:26">
      <c r="A56" s="24">
        <f t="shared" ref="A56:A75" si="4">ROW(56:56)-55</f>
        <v>1</v>
      </c>
      <c r="B56" s="25" t="s">
        <v>208</v>
      </c>
      <c r="C56" s="25" t="s">
        <v>209</v>
      </c>
      <c r="D56" s="25" t="s">
        <v>210</v>
      </c>
      <c r="E56" s="25" t="s">
        <v>47</v>
      </c>
      <c r="F56" s="25" t="s">
        <v>34</v>
      </c>
      <c r="G56" s="25" t="s">
        <v>211</v>
      </c>
      <c r="H56" s="25" t="s">
        <v>212</v>
      </c>
      <c r="I56" s="25">
        <v>2022.01</v>
      </c>
      <c r="J56" s="39">
        <v>2022.1</v>
      </c>
      <c r="K56" s="25" t="s">
        <v>36</v>
      </c>
      <c r="L56" s="25" t="s">
        <v>213</v>
      </c>
      <c r="M56" s="39">
        <f t="shared" ref="M56:M70" si="5">SUM(N56:O56)</f>
        <v>38</v>
      </c>
      <c r="N56" s="39">
        <v>38</v>
      </c>
      <c r="O56" s="39">
        <v>0</v>
      </c>
      <c r="P56" s="25">
        <v>174</v>
      </c>
      <c r="Q56" s="25">
        <v>494</v>
      </c>
      <c r="R56" s="25">
        <v>4</v>
      </c>
      <c r="S56" s="25">
        <v>7</v>
      </c>
      <c r="T56" s="25" t="s">
        <v>214</v>
      </c>
      <c r="U56" s="26" t="s">
        <v>51</v>
      </c>
      <c r="V56" s="26" t="s">
        <v>215</v>
      </c>
      <c r="W56" s="25" t="s">
        <v>53</v>
      </c>
      <c r="X56" s="8"/>
      <c r="Y56" s="8"/>
      <c r="Z56" s="8"/>
    </row>
    <row r="57" s="4" customFormat="1" ht="22" customHeight="1" spans="1:26">
      <c r="A57" s="24">
        <f t="shared" si="4"/>
        <v>2</v>
      </c>
      <c r="B57" s="25" t="s">
        <v>208</v>
      </c>
      <c r="C57" s="25" t="s">
        <v>209</v>
      </c>
      <c r="D57" s="25" t="s">
        <v>210</v>
      </c>
      <c r="E57" s="25" t="s">
        <v>32</v>
      </c>
      <c r="F57" s="25" t="s">
        <v>58</v>
      </c>
      <c r="G57" s="25" t="s">
        <v>34</v>
      </c>
      <c r="H57" s="25" t="s">
        <v>216</v>
      </c>
      <c r="I57" s="25">
        <v>2022.01</v>
      </c>
      <c r="J57" s="39">
        <v>2022.1</v>
      </c>
      <c r="K57" s="25" t="s">
        <v>86</v>
      </c>
      <c r="L57" s="25" t="s">
        <v>217</v>
      </c>
      <c r="M57" s="39">
        <f t="shared" si="5"/>
        <v>33.54</v>
      </c>
      <c r="N57" s="39">
        <v>33.54</v>
      </c>
      <c r="O57" s="39">
        <v>0</v>
      </c>
      <c r="P57" s="25">
        <v>174</v>
      </c>
      <c r="Q57" s="25">
        <v>494</v>
      </c>
      <c r="R57" s="25">
        <v>4</v>
      </c>
      <c r="S57" s="25">
        <v>7</v>
      </c>
      <c r="T57" s="25" t="s">
        <v>214</v>
      </c>
      <c r="U57" s="25" t="s">
        <v>39</v>
      </c>
      <c r="V57" s="26" t="s">
        <v>57</v>
      </c>
      <c r="W57" s="25" t="s">
        <v>53</v>
      </c>
      <c r="X57" s="8"/>
      <c r="Y57" s="8"/>
      <c r="Z57" s="8"/>
    </row>
    <row r="58" s="4" customFormat="1" ht="22" customHeight="1" spans="1:26">
      <c r="A58" s="24">
        <f t="shared" si="4"/>
        <v>3</v>
      </c>
      <c r="B58" s="26" t="s">
        <v>208</v>
      </c>
      <c r="C58" s="25" t="s">
        <v>209</v>
      </c>
      <c r="D58" s="25" t="s">
        <v>218</v>
      </c>
      <c r="E58" s="26" t="s">
        <v>32</v>
      </c>
      <c r="F58" s="25" t="s">
        <v>58</v>
      </c>
      <c r="G58" s="25" t="s">
        <v>34</v>
      </c>
      <c r="H58" s="25" t="s">
        <v>219</v>
      </c>
      <c r="I58" s="25">
        <v>2022.06</v>
      </c>
      <c r="J58" s="39">
        <v>2022.11</v>
      </c>
      <c r="K58" s="25" t="s">
        <v>86</v>
      </c>
      <c r="L58" s="25" t="s">
        <v>220</v>
      </c>
      <c r="M58" s="39">
        <f t="shared" si="5"/>
        <v>23.78</v>
      </c>
      <c r="N58" s="40">
        <v>23.78</v>
      </c>
      <c r="O58" s="41">
        <v>0</v>
      </c>
      <c r="P58" s="25">
        <v>198</v>
      </c>
      <c r="Q58" s="25">
        <v>532</v>
      </c>
      <c r="R58" s="25">
        <v>9</v>
      </c>
      <c r="S58" s="25">
        <v>12</v>
      </c>
      <c r="T58" s="25" t="s">
        <v>214</v>
      </c>
      <c r="U58" s="25" t="s">
        <v>39</v>
      </c>
      <c r="V58" s="26" t="s">
        <v>63</v>
      </c>
      <c r="W58" s="25" t="s">
        <v>53</v>
      </c>
      <c r="X58" s="10"/>
      <c r="Y58" s="10"/>
      <c r="Z58" s="10"/>
    </row>
    <row r="59" s="4" customFormat="1" ht="22" customHeight="1" spans="1:26">
      <c r="A59" s="24">
        <f t="shared" si="4"/>
        <v>4</v>
      </c>
      <c r="B59" s="25" t="s">
        <v>208</v>
      </c>
      <c r="C59" s="25" t="s">
        <v>221</v>
      </c>
      <c r="D59" s="25" t="s">
        <v>222</v>
      </c>
      <c r="E59" s="25" t="s">
        <v>32</v>
      </c>
      <c r="F59" s="25" t="s">
        <v>54</v>
      </c>
      <c r="G59" s="25" t="s">
        <v>34</v>
      </c>
      <c r="H59" s="25" t="s">
        <v>137</v>
      </c>
      <c r="I59" s="25">
        <v>2022.01</v>
      </c>
      <c r="J59" s="39">
        <v>2022.1</v>
      </c>
      <c r="K59" s="26" t="s">
        <v>36</v>
      </c>
      <c r="L59" s="25" t="s">
        <v>223</v>
      </c>
      <c r="M59" s="39">
        <f t="shared" si="5"/>
        <v>30</v>
      </c>
      <c r="N59" s="39">
        <v>30</v>
      </c>
      <c r="O59" s="39">
        <v>0</v>
      </c>
      <c r="P59" s="25">
        <v>1120</v>
      </c>
      <c r="Q59" s="25">
        <v>3760</v>
      </c>
      <c r="R59" s="25">
        <v>93</v>
      </c>
      <c r="S59" s="25">
        <v>219</v>
      </c>
      <c r="T59" s="25" t="s">
        <v>214</v>
      </c>
      <c r="U59" s="25" t="s">
        <v>39</v>
      </c>
      <c r="V59" s="26" t="s">
        <v>57</v>
      </c>
      <c r="W59" s="25" t="s">
        <v>77</v>
      </c>
      <c r="X59" s="8"/>
      <c r="Y59" s="8"/>
      <c r="Z59" s="8"/>
    </row>
    <row r="60" s="4" customFormat="1" ht="22" customHeight="1" spans="1:26">
      <c r="A60" s="24">
        <f t="shared" si="4"/>
        <v>5</v>
      </c>
      <c r="B60" s="25" t="s">
        <v>208</v>
      </c>
      <c r="C60" s="25" t="s">
        <v>221</v>
      </c>
      <c r="D60" s="25" t="s">
        <v>222</v>
      </c>
      <c r="E60" s="25" t="s">
        <v>32</v>
      </c>
      <c r="F60" s="25" t="s">
        <v>54</v>
      </c>
      <c r="G60" s="25" t="s">
        <v>34</v>
      </c>
      <c r="H60" s="25" t="s">
        <v>224</v>
      </c>
      <c r="I60" s="25">
        <v>2022.01</v>
      </c>
      <c r="J60" s="39">
        <v>2022.1</v>
      </c>
      <c r="K60" s="26" t="s">
        <v>36</v>
      </c>
      <c r="L60" s="25" t="s">
        <v>225</v>
      </c>
      <c r="M60" s="39">
        <f t="shared" si="5"/>
        <v>4.85</v>
      </c>
      <c r="N60" s="44">
        <v>4.85</v>
      </c>
      <c r="O60" s="39">
        <v>0</v>
      </c>
      <c r="P60" s="25">
        <v>1120</v>
      </c>
      <c r="Q60" s="25">
        <v>3760</v>
      </c>
      <c r="R60" s="25">
        <v>93</v>
      </c>
      <c r="S60" s="25">
        <v>219</v>
      </c>
      <c r="T60" s="25" t="s">
        <v>214</v>
      </c>
      <c r="U60" s="25" t="s">
        <v>39</v>
      </c>
      <c r="V60" s="26" t="s">
        <v>57</v>
      </c>
      <c r="W60" s="25" t="s">
        <v>77</v>
      </c>
      <c r="X60" s="8"/>
      <c r="Y60" s="8"/>
      <c r="Z60" s="8"/>
    </row>
    <row r="61" s="4" customFormat="1" ht="22" customHeight="1" spans="1:26">
      <c r="A61" s="24">
        <f t="shared" si="4"/>
        <v>6</v>
      </c>
      <c r="B61" s="25" t="s">
        <v>208</v>
      </c>
      <c r="C61" s="25" t="s">
        <v>221</v>
      </c>
      <c r="D61" s="25" t="s">
        <v>222</v>
      </c>
      <c r="E61" s="25" t="s">
        <v>32</v>
      </c>
      <c r="F61" s="25" t="s">
        <v>58</v>
      </c>
      <c r="G61" s="25" t="s">
        <v>34</v>
      </c>
      <c r="H61" s="25" t="s">
        <v>226</v>
      </c>
      <c r="I61" s="25">
        <v>2022.01</v>
      </c>
      <c r="J61" s="39">
        <v>2022.1</v>
      </c>
      <c r="K61" s="26" t="s">
        <v>36</v>
      </c>
      <c r="L61" s="25" t="s">
        <v>227</v>
      </c>
      <c r="M61" s="39">
        <f t="shared" si="5"/>
        <v>44.65</v>
      </c>
      <c r="N61" s="39">
        <v>44.65</v>
      </c>
      <c r="O61" s="39">
        <v>0</v>
      </c>
      <c r="P61" s="25">
        <v>1120</v>
      </c>
      <c r="Q61" s="25">
        <v>3760</v>
      </c>
      <c r="R61" s="25">
        <v>93</v>
      </c>
      <c r="S61" s="25">
        <v>219</v>
      </c>
      <c r="T61" s="25" t="s">
        <v>214</v>
      </c>
      <c r="U61" s="25" t="s">
        <v>39</v>
      </c>
      <c r="V61" s="26" t="s">
        <v>57</v>
      </c>
      <c r="W61" s="25" t="s">
        <v>77</v>
      </c>
      <c r="X61" s="8"/>
      <c r="Y61" s="8"/>
      <c r="Z61" s="8"/>
    </row>
    <row r="62" s="4" customFormat="1" ht="22" customHeight="1" spans="1:26">
      <c r="A62" s="24">
        <f t="shared" si="4"/>
        <v>7</v>
      </c>
      <c r="B62" s="25" t="s">
        <v>208</v>
      </c>
      <c r="C62" s="25" t="s">
        <v>221</v>
      </c>
      <c r="D62" s="25" t="s">
        <v>222</v>
      </c>
      <c r="E62" s="25" t="s">
        <v>32</v>
      </c>
      <c r="F62" s="25" t="s">
        <v>58</v>
      </c>
      <c r="G62" s="25" t="s">
        <v>34</v>
      </c>
      <c r="H62" s="25" t="s">
        <v>228</v>
      </c>
      <c r="I62" s="25">
        <v>2022.01</v>
      </c>
      <c r="J62" s="39">
        <v>2022.1</v>
      </c>
      <c r="K62" s="26" t="s">
        <v>36</v>
      </c>
      <c r="L62" s="25" t="s">
        <v>229</v>
      </c>
      <c r="M62" s="39">
        <f t="shared" si="5"/>
        <v>13.4</v>
      </c>
      <c r="N62" s="39">
        <v>13.4</v>
      </c>
      <c r="O62" s="39">
        <v>0</v>
      </c>
      <c r="P62" s="25">
        <v>1120</v>
      </c>
      <c r="Q62" s="25">
        <v>3760</v>
      </c>
      <c r="R62" s="25">
        <v>93</v>
      </c>
      <c r="S62" s="25">
        <v>219</v>
      </c>
      <c r="T62" s="25" t="s">
        <v>214</v>
      </c>
      <c r="U62" s="25" t="s">
        <v>39</v>
      </c>
      <c r="V62" s="26" t="s">
        <v>57</v>
      </c>
      <c r="W62" s="25" t="s">
        <v>77</v>
      </c>
      <c r="X62" s="60"/>
      <c r="Y62" s="60"/>
      <c r="Z62" s="60"/>
    </row>
    <row r="63" s="5" customFormat="1" ht="22" customHeight="1" spans="1:26">
      <c r="A63" s="24">
        <f t="shared" si="4"/>
        <v>8</v>
      </c>
      <c r="B63" s="25" t="s">
        <v>208</v>
      </c>
      <c r="C63" s="25" t="s">
        <v>221</v>
      </c>
      <c r="D63" s="25" t="s">
        <v>222</v>
      </c>
      <c r="E63" s="25" t="s">
        <v>32</v>
      </c>
      <c r="F63" s="25" t="s">
        <v>58</v>
      </c>
      <c r="G63" s="25" t="s">
        <v>34</v>
      </c>
      <c r="H63" s="25" t="s">
        <v>230</v>
      </c>
      <c r="I63" s="25">
        <v>2022.01</v>
      </c>
      <c r="J63" s="39">
        <v>2022.1</v>
      </c>
      <c r="K63" s="26" t="s">
        <v>36</v>
      </c>
      <c r="L63" s="25" t="s">
        <v>231</v>
      </c>
      <c r="M63" s="39">
        <f t="shared" si="5"/>
        <v>44.27</v>
      </c>
      <c r="N63" s="39">
        <v>44.27</v>
      </c>
      <c r="O63" s="39">
        <v>0</v>
      </c>
      <c r="P63" s="25">
        <v>1120</v>
      </c>
      <c r="Q63" s="25">
        <v>3760</v>
      </c>
      <c r="R63" s="25">
        <v>93</v>
      </c>
      <c r="S63" s="25">
        <v>219</v>
      </c>
      <c r="T63" s="25" t="s">
        <v>214</v>
      </c>
      <c r="U63" s="25" t="s">
        <v>39</v>
      </c>
      <c r="V63" s="26" t="s">
        <v>57</v>
      </c>
      <c r="W63" s="25" t="s">
        <v>77</v>
      </c>
      <c r="X63" s="60"/>
      <c r="Y63" s="60"/>
      <c r="Z63" s="60"/>
    </row>
    <row r="64" s="4" customFormat="1" ht="22" customHeight="1" spans="1:26">
      <c r="A64" s="24">
        <f t="shared" si="4"/>
        <v>9</v>
      </c>
      <c r="B64" s="25" t="s">
        <v>208</v>
      </c>
      <c r="C64" s="25" t="s">
        <v>221</v>
      </c>
      <c r="D64" s="25" t="s">
        <v>222</v>
      </c>
      <c r="E64" s="25" t="s">
        <v>32</v>
      </c>
      <c r="F64" s="25" t="s">
        <v>58</v>
      </c>
      <c r="G64" s="25" t="s">
        <v>34</v>
      </c>
      <c r="H64" s="25" t="s">
        <v>232</v>
      </c>
      <c r="I64" s="25">
        <v>2022.01</v>
      </c>
      <c r="J64" s="39">
        <v>2022.1</v>
      </c>
      <c r="K64" s="26" t="s">
        <v>36</v>
      </c>
      <c r="L64" s="25" t="s">
        <v>233</v>
      </c>
      <c r="M64" s="39">
        <f t="shared" si="5"/>
        <v>44.56</v>
      </c>
      <c r="N64" s="44">
        <v>44.56</v>
      </c>
      <c r="O64" s="44">
        <v>0</v>
      </c>
      <c r="P64" s="25">
        <v>1120</v>
      </c>
      <c r="Q64" s="25">
        <v>3760</v>
      </c>
      <c r="R64" s="25">
        <v>93</v>
      </c>
      <c r="S64" s="25">
        <v>219</v>
      </c>
      <c r="T64" s="25" t="s">
        <v>214</v>
      </c>
      <c r="U64" s="25" t="s">
        <v>39</v>
      </c>
      <c r="V64" s="26" t="s">
        <v>234</v>
      </c>
      <c r="W64" s="25" t="s">
        <v>77</v>
      </c>
      <c r="X64" s="8"/>
      <c r="Y64" s="8"/>
      <c r="Z64" s="8"/>
    </row>
    <row r="65" s="4" customFormat="1" ht="22" customHeight="1" spans="1:26">
      <c r="A65" s="24">
        <f t="shared" si="4"/>
        <v>10</v>
      </c>
      <c r="B65" s="25" t="s">
        <v>208</v>
      </c>
      <c r="C65" s="25" t="s">
        <v>221</v>
      </c>
      <c r="D65" s="25" t="s">
        <v>222</v>
      </c>
      <c r="E65" s="25" t="s">
        <v>32</v>
      </c>
      <c r="F65" s="25" t="s">
        <v>58</v>
      </c>
      <c r="G65" s="25" t="s">
        <v>34</v>
      </c>
      <c r="H65" s="25" t="s">
        <v>235</v>
      </c>
      <c r="I65" s="25">
        <v>2022.01</v>
      </c>
      <c r="J65" s="39">
        <v>2022.1</v>
      </c>
      <c r="K65" s="26" t="s">
        <v>36</v>
      </c>
      <c r="L65" s="25" t="s">
        <v>236</v>
      </c>
      <c r="M65" s="39">
        <f t="shared" si="5"/>
        <v>41.61</v>
      </c>
      <c r="N65" s="44">
        <v>41.61</v>
      </c>
      <c r="O65" s="44">
        <v>0</v>
      </c>
      <c r="P65" s="25">
        <v>1120</v>
      </c>
      <c r="Q65" s="25">
        <v>3760</v>
      </c>
      <c r="R65" s="25">
        <v>93</v>
      </c>
      <c r="S65" s="25">
        <v>219</v>
      </c>
      <c r="T65" s="25" t="s">
        <v>214</v>
      </c>
      <c r="U65" s="25" t="s">
        <v>39</v>
      </c>
      <c r="V65" s="26" t="s">
        <v>57</v>
      </c>
      <c r="W65" s="25" t="s">
        <v>77</v>
      </c>
      <c r="X65" s="8"/>
      <c r="Y65" s="8"/>
      <c r="Z65" s="8"/>
    </row>
    <row r="66" s="5" customFormat="1" ht="22" customHeight="1" spans="1:26">
      <c r="A66" s="24">
        <f t="shared" si="4"/>
        <v>11</v>
      </c>
      <c r="B66" s="25" t="s">
        <v>208</v>
      </c>
      <c r="C66" s="25" t="s">
        <v>221</v>
      </c>
      <c r="D66" s="25" t="s">
        <v>222</v>
      </c>
      <c r="E66" s="25" t="s">
        <v>32</v>
      </c>
      <c r="F66" s="25" t="s">
        <v>58</v>
      </c>
      <c r="G66" s="25" t="s">
        <v>34</v>
      </c>
      <c r="H66" s="25" t="s">
        <v>237</v>
      </c>
      <c r="I66" s="25">
        <v>2022.01</v>
      </c>
      <c r="J66" s="39">
        <v>2022.1</v>
      </c>
      <c r="K66" s="26" t="s">
        <v>36</v>
      </c>
      <c r="L66" s="25" t="s">
        <v>238</v>
      </c>
      <c r="M66" s="39">
        <f t="shared" si="5"/>
        <v>42.18</v>
      </c>
      <c r="N66" s="44">
        <v>42.18</v>
      </c>
      <c r="O66" s="44">
        <v>0</v>
      </c>
      <c r="P66" s="25">
        <v>1120</v>
      </c>
      <c r="Q66" s="25">
        <v>3760</v>
      </c>
      <c r="R66" s="25">
        <v>93</v>
      </c>
      <c r="S66" s="25">
        <v>219</v>
      </c>
      <c r="T66" s="25" t="s">
        <v>214</v>
      </c>
      <c r="U66" s="25" t="s">
        <v>39</v>
      </c>
      <c r="V66" s="26" t="s">
        <v>57</v>
      </c>
      <c r="W66" s="25" t="s">
        <v>77</v>
      </c>
      <c r="X66" s="8"/>
      <c r="Y66" s="8"/>
      <c r="Z66" s="8"/>
    </row>
    <row r="67" s="5" customFormat="1" ht="22" customHeight="1" spans="1:26">
      <c r="A67" s="24">
        <f t="shared" si="4"/>
        <v>12</v>
      </c>
      <c r="B67" s="26" t="s">
        <v>208</v>
      </c>
      <c r="C67" s="26" t="s">
        <v>239</v>
      </c>
      <c r="D67" s="26" t="s">
        <v>240</v>
      </c>
      <c r="E67" s="26" t="s">
        <v>32</v>
      </c>
      <c r="F67" s="25" t="s">
        <v>54</v>
      </c>
      <c r="G67" s="25" t="s">
        <v>34</v>
      </c>
      <c r="H67" s="25" t="s">
        <v>137</v>
      </c>
      <c r="I67" s="25">
        <v>2022.06</v>
      </c>
      <c r="J67" s="39">
        <v>2022.11</v>
      </c>
      <c r="K67" s="26" t="s">
        <v>36</v>
      </c>
      <c r="L67" s="25" t="s">
        <v>241</v>
      </c>
      <c r="M67" s="39">
        <f t="shared" si="5"/>
        <v>24.6</v>
      </c>
      <c r="N67" s="40">
        <v>24.6</v>
      </c>
      <c r="O67" s="41">
        <v>0</v>
      </c>
      <c r="P67" s="25">
        <v>45</v>
      </c>
      <c r="Q67" s="25">
        <v>156</v>
      </c>
      <c r="R67" s="25">
        <v>2</v>
      </c>
      <c r="S67" s="25">
        <v>5</v>
      </c>
      <c r="T67" s="25" t="s">
        <v>214</v>
      </c>
      <c r="U67" s="25" t="s">
        <v>39</v>
      </c>
      <c r="V67" s="26" t="s">
        <v>63</v>
      </c>
      <c r="W67" s="57" t="s">
        <v>100</v>
      </c>
      <c r="X67" s="10"/>
      <c r="Y67" s="10"/>
      <c r="Z67" s="10"/>
    </row>
    <row r="68" s="4" customFormat="1" ht="22" customHeight="1" spans="1:26">
      <c r="A68" s="24">
        <f t="shared" si="4"/>
        <v>13</v>
      </c>
      <c r="B68" s="25" t="s">
        <v>208</v>
      </c>
      <c r="C68" s="25" t="s">
        <v>242</v>
      </c>
      <c r="D68" s="25" t="s">
        <v>243</v>
      </c>
      <c r="E68" s="25" t="s">
        <v>47</v>
      </c>
      <c r="F68" s="25" t="s">
        <v>34</v>
      </c>
      <c r="G68" s="25" t="s">
        <v>244</v>
      </c>
      <c r="H68" s="25" t="s">
        <v>245</v>
      </c>
      <c r="I68" s="25">
        <v>2022.01</v>
      </c>
      <c r="J68" s="39">
        <v>2022.1</v>
      </c>
      <c r="K68" s="25" t="s">
        <v>36</v>
      </c>
      <c r="L68" s="25" t="s">
        <v>246</v>
      </c>
      <c r="M68" s="39">
        <f t="shared" si="5"/>
        <v>47.5</v>
      </c>
      <c r="N68" s="44">
        <v>47.5</v>
      </c>
      <c r="O68" s="44">
        <v>0</v>
      </c>
      <c r="P68" s="25">
        <v>680</v>
      </c>
      <c r="Q68" s="25">
        <v>2303</v>
      </c>
      <c r="R68" s="25">
        <v>44</v>
      </c>
      <c r="S68" s="25">
        <v>105</v>
      </c>
      <c r="T68" s="25" t="s">
        <v>247</v>
      </c>
      <c r="U68" s="26" t="s">
        <v>51</v>
      </c>
      <c r="V68" s="26" t="s">
        <v>248</v>
      </c>
      <c r="W68" s="20" t="s">
        <v>41</v>
      </c>
      <c r="X68" s="8"/>
      <c r="Y68" s="8"/>
      <c r="Z68" s="8"/>
    </row>
    <row r="69" s="4" customFormat="1" ht="22" customHeight="1" spans="1:26">
      <c r="A69" s="24">
        <f t="shared" si="4"/>
        <v>14</v>
      </c>
      <c r="B69" s="25" t="s">
        <v>208</v>
      </c>
      <c r="C69" s="25" t="s">
        <v>242</v>
      </c>
      <c r="D69" s="25" t="s">
        <v>243</v>
      </c>
      <c r="E69" s="25" t="s">
        <v>47</v>
      </c>
      <c r="F69" s="25" t="s">
        <v>34</v>
      </c>
      <c r="G69" s="25" t="s">
        <v>244</v>
      </c>
      <c r="H69" s="25" t="s">
        <v>249</v>
      </c>
      <c r="I69" s="25">
        <v>2022.01</v>
      </c>
      <c r="J69" s="39">
        <v>2022.1</v>
      </c>
      <c r="K69" s="25" t="s">
        <v>36</v>
      </c>
      <c r="L69" s="25" t="s">
        <v>250</v>
      </c>
      <c r="M69" s="39">
        <f t="shared" si="5"/>
        <v>9.5</v>
      </c>
      <c r="N69" s="44">
        <v>9.5</v>
      </c>
      <c r="O69" s="44">
        <v>0</v>
      </c>
      <c r="P69" s="25">
        <v>680</v>
      </c>
      <c r="Q69" s="25">
        <v>2303</v>
      </c>
      <c r="R69" s="25">
        <v>44</v>
      </c>
      <c r="S69" s="25">
        <v>105</v>
      </c>
      <c r="T69" s="25" t="s">
        <v>247</v>
      </c>
      <c r="U69" s="26" t="s">
        <v>51</v>
      </c>
      <c r="V69" s="26" t="s">
        <v>76</v>
      </c>
      <c r="W69" s="20" t="s">
        <v>41</v>
      </c>
      <c r="X69" s="8"/>
      <c r="Y69" s="8"/>
      <c r="Z69" s="8"/>
    </row>
    <row r="70" s="4" customFormat="1" ht="22" customHeight="1" spans="1:26">
      <c r="A70" s="24">
        <f t="shared" si="4"/>
        <v>15</v>
      </c>
      <c r="B70" s="25" t="s">
        <v>208</v>
      </c>
      <c r="C70" s="25" t="s">
        <v>242</v>
      </c>
      <c r="D70" s="25" t="s">
        <v>153</v>
      </c>
      <c r="E70" s="25" t="s">
        <v>32</v>
      </c>
      <c r="F70" s="25" t="s">
        <v>64</v>
      </c>
      <c r="G70" s="25" t="s">
        <v>34</v>
      </c>
      <c r="H70" s="25" t="s">
        <v>251</v>
      </c>
      <c r="I70" s="25">
        <v>2022.06</v>
      </c>
      <c r="J70" s="39">
        <v>2022.11</v>
      </c>
      <c r="K70" s="25" t="s">
        <v>36</v>
      </c>
      <c r="L70" s="25" t="s">
        <v>252</v>
      </c>
      <c r="M70" s="39">
        <f t="shared" si="5"/>
        <v>30</v>
      </c>
      <c r="N70" s="65">
        <v>8.05</v>
      </c>
      <c r="O70" s="66">
        <v>21.95</v>
      </c>
      <c r="P70" s="25">
        <v>104</v>
      </c>
      <c r="Q70" s="26">
        <v>267</v>
      </c>
      <c r="R70" s="26">
        <v>3</v>
      </c>
      <c r="S70" s="26">
        <v>10</v>
      </c>
      <c r="T70" s="25" t="s">
        <v>214</v>
      </c>
      <c r="U70" s="26" t="s">
        <v>39</v>
      </c>
      <c r="V70" s="26" t="s">
        <v>253</v>
      </c>
      <c r="W70" s="20" t="s">
        <v>41</v>
      </c>
      <c r="X70" s="10"/>
      <c r="Y70" s="10"/>
      <c r="Z70" s="10"/>
    </row>
    <row r="71" s="4" customFormat="1" ht="22" customHeight="1" spans="1:26">
      <c r="A71" s="24">
        <f t="shared" si="4"/>
        <v>16</v>
      </c>
      <c r="B71" s="19" t="s">
        <v>208</v>
      </c>
      <c r="C71" s="19" t="s">
        <v>242</v>
      </c>
      <c r="D71" s="19" t="s">
        <v>254</v>
      </c>
      <c r="E71" s="24" t="s">
        <v>32</v>
      </c>
      <c r="F71" s="24" t="s">
        <v>33</v>
      </c>
      <c r="G71" s="24" t="s">
        <v>34</v>
      </c>
      <c r="H71" s="20" t="s">
        <v>255</v>
      </c>
      <c r="I71" s="24">
        <v>2022.01</v>
      </c>
      <c r="J71" s="42">
        <v>2022.11</v>
      </c>
      <c r="K71" s="24" t="s">
        <v>36</v>
      </c>
      <c r="L71" s="19" t="s">
        <v>256</v>
      </c>
      <c r="M71" s="42">
        <v>6</v>
      </c>
      <c r="N71" s="35">
        <v>6</v>
      </c>
      <c r="O71" s="36">
        <v>0</v>
      </c>
      <c r="P71" s="37">
        <v>151</v>
      </c>
      <c r="Q71" s="37">
        <v>612</v>
      </c>
      <c r="R71" s="58">
        <v>12</v>
      </c>
      <c r="S71" s="58">
        <v>28</v>
      </c>
      <c r="T71" s="20" t="s">
        <v>214</v>
      </c>
      <c r="U71" s="24" t="s">
        <v>39</v>
      </c>
      <c r="V71" s="59" t="s">
        <v>40</v>
      </c>
      <c r="W71" s="20" t="s">
        <v>41</v>
      </c>
      <c r="X71" s="11"/>
      <c r="Y71" s="11"/>
      <c r="Z71" s="11"/>
    </row>
    <row r="72" s="4" customFormat="1" ht="22" customHeight="1" spans="1:26">
      <c r="A72" s="24">
        <f t="shared" si="4"/>
        <v>17</v>
      </c>
      <c r="B72" s="19" t="s">
        <v>208</v>
      </c>
      <c r="C72" s="19" t="s">
        <v>257</v>
      </c>
      <c r="D72" s="19" t="s">
        <v>257</v>
      </c>
      <c r="E72" s="24" t="s">
        <v>32</v>
      </c>
      <c r="F72" s="24" t="s">
        <v>33</v>
      </c>
      <c r="G72" s="24" t="s">
        <v>34</v>
      </c>
      <c r="H72" s="20" t="s">
        <v>125</v>
      </c>
      <c r="I72" s="24">
        <v>2022.01</v>
      </c>
      <c r="J72" s="42">
        <v>2022.11</v>
      </c>
      <c r="K72" s="24" t="s">
        <v>36</v>
      </c>
      <c r="L72" s="19" t="s">
        <v>258</v>
      </c>
      <c r="M72" s="42">
        <v>6</v>
      </c>
      <c r="N72" s="35">
        <v>6</v>
      </c>
      <c r="O72" s="36">
        <v>0</v>
      </c>
      <c r="P72" s="37">
        <v>480</v>
      </c>
      <c r="Q72" s="37">
        <v>1530</v>
      </c>
      <c r="R72" s="58">
        <v>14</v>
      </c>
      <c r="S72" s="58">
        <v>40</v>
      </c>
      <c r="T72" s="20" t="s">
        <v>214</v>
      </c>
      <c r="U72" s="24" t="s">
        <v>39</v>
      </c>
      <c r="V72" s="59" t="s">
        <v>40</v>
      </c>
      <c r="W72" s="20" t="s">
        <v>41</v>
      </c>
      <c r="X72" s="11"/>
      <c r="Y72" s="11"/>
      <c r="Z72" s="11"/>
    </row>
    <row r="73" s="4" customFormat="1" ht="22" customHeight="1" spans="1:26">
      <c r="A73" s="24">
        <f t="shared" si="4"/>
        <v>18</v>
      </c>
      <c r="B73" s="25" t="s">
        <v>208</v>
      </c>
      <c r="C73" s="26" t="s">
        <v>259</v>
      </c>
      <c r="D73" s="26" t="s">
        <v>260</v>
      </c>
      <c r="E73" s="25" t="s">
        <v>47</v>
      </c>
      <c r="F73" s="25" t="s">
        <v>34</v>
      </c>
      <c r="G73" s="25" t="s">
        <v>261</v>
      </c>
      <c r="H73" s="61" t="s">
        <v>262</v>
      </c>
      <c r="I73" s="25">
        <v>2022.01</v>
      </c>
      <c r="J73" s="39">
        <v>2022.1</v>
      </c>
      <c r="K73" s="25" t="s">
        <v>36</v>
      </c>
      <c r="L73" s="25" t="s">
        <v>263</v>
      </c>
      <c r="M73" s="39">
        <f t="shared" ref="M73:M94" si="6">SUM(N73:O73)</f>
        <v>69.54</v>
      </c>
      <c r="N73" s="44">
        <v>69.54</v>
      </c>
      <c r="O73" s="44">
        <v>0</v>
      </c>
      <c r="P73" s="56">
        <v>420</v>
      </c>
      <c r="Q73" s="56">
        <v>1276</v>
      </c>
      <c r="R73" s="56">
        <v>33</v>
      </c>
      <c r="S73" s="56">
        <v>82</v>
      </c>
      <c r="T73" s="25" t="s">
        <v>214</v>
      </c>
      <c r="U73" s="56" t="s">
        <v>51</v>
      </c>
      <c r="V73" s="26" t="s">
        <v>264</v>
      </c>
      <c r="W73" s="20" t="s">
        <v>41</v>
      </c>
      <c r="X73" s="8"/>
      <c r="Y73" s="8"/>
      <c r="Z73" s="8"/>
    </row>
    <row r="74" s="4" customFormat="1" ht="22" customHeight="1" spans="1:26">
      <c r="A74" s="24">
        <f t="shared" si="4"/>
        <v>19</v>
      </c>
      <c r="B74" s="19" t="s">
        <v>208</v>
      </c>
      <c r="C74" s="19" t="s">
        <v>259</v>
      </c>
      <c r="D74" s="19" t="s">
        <v>265</v>
      </c>
      <c r="E74" s="24" t="s">
        <v>32</v>
      </c>
      <c r="F74" s="24" t="s">
        <v>33</v>
      </c>
      <c r="G74" s="24" t="s">
        <v>34</v>
      </c>
      <c r="H74" s="20" t="s">
        <v>266</v>
      </c>
      <c r="I74" s="24">
        <v>2022.01</v>
      </c>
      <c r="J74" s="42">
        <v>2022.11</v>
      </c>
      <c r="K74" s="24" t="s">
        <v>36</v>
      </c>
      <c r="L74" s="19" t="s">
        <v>267</v>
      </c>
      <c r="M74" s="42">
        <v>6</v>
      </c>
      <c r="N74" s="35">
        <v>6</v>
      </c>
      <c r="O74" s="36">
        <v>0</v>
      </c>
      <c r="P74" s="37">
        <v>44</v>
      </c>
      <c r="Q74" s="37">
        <v>168</v>
      </c>
      <c r="R74" s="58">
        <v>5</v>
      </c>
      <c r="S74" s="58">
        <v>15</v>
      </c>
      <c r="T74" s="20" t="s">
        <v>214</v>
      </c>
      <c r="U74" s="24" t="s">
        <v>39</v>
      </c>
      <c r="V74" s="59" t="s">
        <v>40</v>
      </c>
      <c r="W74" s="20" t="s">
        <v>41</v>
      </c>
      <c r="X74" s="11"/>
      <c r="Y74" s="11"/>
      <c r="Z74" s="11"/>
    </row>
    <row r="75" s="6" customFormat="1" ht="22" customHeight="1" spans="1:26">
      <c r="A75" s="24">
        <f>ROW(75:75)-74</f>
        <v>1</v>
      </c>
      <c r="B75" s="25" t="s">
        <v>268</v>
      </c>
      <c r="C75" s="25" t="s">
        <v>269</v>
      </c>
      <c r="D75" s="25" t="s">
        <v>270</v>
      </c>
      <c r="E75" s="25" t="s">
        <v>47</v>
      </c>
      <c r="F75" s="25" t="s">
        <v>34</v>
      </c>
      <c r="G75" s="25" t="s">
        <v>271</v>
      </c>
      <c r="H75" s="25" t="s">
        <v>272</v>
      </c>
      <c r="I75" s="25">
        <v>2022.01</v>
      </c>
      <c r="J75" s="39">
        <v>2022.1</v>
      </c>
      <c r="K75" s="25" t="s">
        <v>36</v>
      </c>
      <c r="L75" s="25" t="s">
        <v>273</v>
      </c>
      <c r="M75" s="39">
        <f t="shared" si="6"/>
        <v>62</v>
      </c>
      <c r="N75" s="44">
        <v>62</v>
      </c>
      <c r="O75" s="44">
        <v>0</v>
      </c>
      <c r="P75" s="25">
        <v>436</v>
      </c>
      <c r="Q75" s="25">
        <v>1658</v>
      </c>
      <c r="R75" s="25">
        <v>19</v>
      </c>
      <c r="S75" s="25">
        <v>50</v>
      </c>
      <c r="T75" s="25" t="s">
        <v>274</v>
      </c>
      <c r="U75" s="26" t="s">
        <v>51</v>
      </c>
      <c r="V75" s="26" t="s">
        <v>275</v>
      </c>
      <c r="W75" s="25" t="s">
        <v>53</v>
      </c>
      <c r="X75" s="8"/>
      <c r="Y75" s="8"/>
      <c r="Z75" s="8"/>
    </row>
    <row r="76" s="4" customFormat="1" ht="22" customHeight="1" spans="1:26">
      <c r="A76" s="24">
        <f t="shared" ref="A75:A94" si="7">ROW(76:76)-74</f>
        <v>2</v>
      </c>
      <c r="B76" s="25" t="s">
        <v>268</v>
      </c>
      <c r="C76" s="25" t="s">
        <v>269</v>
      </c>
      <c r="D76" s="25" t="s">
        <v>270</v>
      </c>
      <c r="E76" s="25" t="s">
        <v>47</v>
      </c>
      <c r="F76" s="25" t="s">
        <v>34</v>
      </c>
      <c r="G76" s="25" t="s">
        <v>276</v>
      </c>
      <c r="H76" s="25" t="s">
        <v>277</v>
      </c>
      <c r="I76" s="25">
        <v>2022.06</v>
      </c>
      <c r="J76" s="39">
        <v>2022.11</v>
      </c>
      <c r="K76" s="25" t="s">
        <v>36</v>
      </c>
      <c r="L76" s="25" t="s">
        <v>278</v>
      </c>
      <c r="M76" s="39">
        <f t="shared" si="6"/>
        <v>46.94</v>
      </c>
      <c r="N76" s="41">
        <v>46.94</v>
      </c>
      <c r="O76" s="41">
        <v>0</v>
      </c>
      <c r="P76" s="25">
        <v>196</v>
      </c>
      <c r="Q76" s="25">
        <v>860</v>
      </c>
      <c r="R76" s="25">
        <v>15</v>
      </c>
      <c r="S76" s="25">
        <v>36</v>
      </c>
      <c r="T76" s="25" t="s">
        <v>274</v>
      </c>
      <c r="U76" s="26" t="s">
        <v>75</v>
      </c>
      <c r="V76" s="56" t="s">
        <v>76</v>
      </c>
      <c r="W76" s="25" t="s">
        <v>53</v>
      </c>
      <c r="X76" s="10"/>
      <c r="Y76" s="10"/>
      <c r="Z76" s="10"/>
    </row>
    <row r="77" s="4" customFormat="1" ht="22" customHeight="1" spans="1:26">
      <c r="A77" s="24">
        <f t="shared" si="7"/>
        <v>3</v>
      </c>
      <c r="B77" s="25" t="s">
        <v>268</v>
      </c>
      <c r="C77" s="25" t="s">
        <v>269</v>
      </c>
      <c r="D77" s="25" t="s">
        <v>270</v>
      </c>
      <c r="E77" s="25" t="s">
        <v>32</v>
      </c>
      <c r="F77" s="25" t="s">
        <v>54</v>
      </c>
      <c r="G77" s="25" t="s">
        <v>34</v>
      </c>
      <c r="H77" s="25" t="s">
        <v>279</v>
      </c>
      <c r="I77" s="25">
        <v>2022.01</v>
      </c>
      <c r="J77" s="39">
        <v>2022.1</v>
      </c>
      <c r="K77" s="25" t="s">
        <v>86</v>
      </c>
      <c r="L77" s="25" t="s">
        <v>280</v>
      </c>
      <c r="M77" s="39">
        <f t="shared" si="6"/>
        <v>21.66</v>
      </c>
      <c r="N77" s="44">
        <v>21.66</v>
      </c>
      <c r="O77" s="44">
        <v>0</v>
      </c>
      <c r="P77" s="25">
        <v>436</v>
      </c>
      <c r="Q77" s="25">
        <v>1658</v>
      </c>
      <c r="R77" s="25">
        <v>19</v>
      </c>
      <c r="S77" s="25">
        <v>50</v>
      </c>
      <c r="T77" s="25" t="s">
        <v>274</v>
      </c>
      <c r="U77" s="25" t="s">
        <v>39</v>
      </c>
      <c r="V77" s="26" t="s">
        <v>57</v>
      </c>
      <c r="W77" s="25" t="s">
        <v>53</v>
      </c>
      <c r="X77" s="8"/>
      <c r="Y77" s="8"/>
      <c r="Z77" s="8"/>
    </row>
    <row r="78" s="4" customFormat="1" ht="22" customHeight="1" spans="1:26">
      <c r="A78" s="24">
        <f t="shared" si="7"/>
        <v>4</v>
      </c>
      <c r="B78" s="25" t="s">
        <v>268</v>
      </c>
      <c r="C78" s="25" t="s">
        <v>269</v>
      </c>
      <c r="D78" s="25" t="s">
        <v>270</v>
      </c>
      <c r="E78" s="26" t="s">
        <v>32</v>
      </c>
      <c r="F78" s="25" t="s">
        <v>58</v>
      </c>
      <c r="G78" s="25" t="s">
        <v>34</v>
      </c>
      <c r="H78" s="25" t="s">
        <v>281</v>
      </c>
      <c r="I78" s="25">
        <v>2022.06</v>
      </c>
      <c r="J78" s="39">
        <v>2022.11</v>
      </c>
      <c r="K78" s="25" t="s">
        <v>36</v>
      </c>
      <c r="L78" s="25" t="s">
        <v>282</v>
      </c>
      <c r="M78" s="39">
        <f t="shared" si="6"/>
        <v>23.67</v>
      </c>
      <c r="N78" s="40">
        <v>23.67</v>
      </c>
      <c r="O78" s="41">
        <v>0</v>
      </c>
      <c r="P78" s="25">
        <v>165</v>
      </c>
      <c r="Q78" s="25">
        <v>568</v>
      </c>
      <c r="R78" s="25">
        <v>7</v>
      </c>
      <c r="S78" s="25">
        <v>12</v>
      </c>
      <c r="T78" s="25" t="s">
        <v>274</v>
      </c>
      <c r="U78" s="25" t="s">
        <v>39</v>
      </c>
      <c r="V78" s="26" t="s">
        <v>63</v>
      </c>
      <c r="W78" s="25" t="s">
        <v>53</v>
      </c>
      <c r="X78" s="10"/>
      <c r="Y78" s="10"/>
      <c r="Z78" s="10"/>
    </row>
    <row r="79" s="4" customFormat="1" ht="22" customHeight="1" spans="1:26">
      <c r="A79" s="24">
        <f t="shared" si="7"/>
        <v>5</v>
      </c>
      <c r="B79" s="25" t="s">
        <v>268</v>
      </c>
      <c r="C79" s="25" t="s">
        <v>269</v>
      </c>
      <c r="D79" s="25" t="s">
        <v>270</v>
      </c>
      <c r="E79" s="25" t="s">
        <v>32</v>
      </c>
      <c r="F79" s="25" t="s">
        <v>64</v>
      </c>
      <c r="G79" s="25" t="s">
        <v>34</v>
      </c>
      <c r="H79" s="25" t="s">
        <v>255</v>
      </c>
      <c r="I79" s="25">
        <v>2022.01</v>
      </c>
      <c r="J79" s="39">
        <v>2022.1</v>
      </c>
      <c r="K79" s="25" t="s">
        <v>86</v>
      </c>
      <c r="L79" s="25" t="s">
        <v>283</v>
      </c>
      <c r="M79" s="39">
        <f t="shared" si="6"/>
        <v>29.5</v>
      </c>
      <c r="N79" s="44">
        <v>29.5</v>
      </c>
      <c r="O79" s="44">
        <v>0</v>
      </c>
      <c r="P79" s="25">
        <v>436</v>
      </c>
      <c r="Q79" s="25">
        <v>1658</v>
      </c>
      <c r="R79" s="25">
        <v>19</v>
      </c>
      <c r="S79" s="25">
        <v>50</v>
      </c>
      <c r="T79" s="25" t="s">
        <v>274</v>
      </c>
      <c r="U79" s="25" t="s">
        <v>39</v>
      </c>
      <c r="V79" s="26" t="s">
        <v>284</v>
      </c>
      <c r="W79" s="25" t="s">
        <v>53</v>
      </c>
      <c r="X79" s="8"/>
      <c r="Y79" s="8"/>
      <c r="Z79" s="8"/>
    </row>
    <row r="80" s="4" customFormat="1" ht="22" customHeight="1" spans="1:26">
      <c r="A80" s="24">
        <f t="shared" si="7"/>
        <v>6</v>
      </c>
      <c r="B80" s="25" t="s">
        <v>268</v>
      </c>
      <c r="C80" s="25" t="s">
        <v>269</v>
      </c>
      <c r="D80" s="25" t="s">
        <v>270</v>
      </c>
      <c r="E80" s="25" t="s">
        <v>32</v>
      </c>
      <c r="F80" s="25" t="s">
        <v>64</v>
      </c>
      <c r="G80" s="25" t="s">
        <v>65</v>
      </c>
      <c r="H80" s="62" t="s">
        <v>285</v>
      </c>
      <c r="I80" s="25">
        <v>2022.01</v>
      </c>
      <c r="J80" s="39">
        <v>2022.1</v>
      </c>
      <c r="K80" s="25" t="s">
        <v>36</v>
      </c>
      <c r="L80" s="25" t="s">
        <v>286</v>
      </c>
      <c r="M80" s="39">
        <f t="shared" si="6"/>
        <v>9.9</v>
      </c>
      <c r="N80" s="44">
        <v>9.9</v>
      </c>
      <c r="O80" s="44">
        <v>0</v>
      </c>
      <c r="P80" s="25">
        <v>150</v>
      </c>
      <c r="Q80" s="25">
        <v>611</v>
      </c>
      <c r="R80" s="25">
        <v>10</v>
      </c>
      <c r="S80" s="25">
        <v>30</v>
      </c>
      <c r="T80" s="25" t="s">
        <v>287</v>
      </c>
      <c r="U80" s="25" t="s">
        <v>39</v>
      </c>
      <c r="V80" s="26" t="s">
        <v>68</v>
      </c>
      <c r="W80" s="25" t="s">
        <v>53</v>
      </c>
      <c r="X80" s="8"/>
      <c r="Y80" s="8"/>
      <c r="Z80" s="8"/>
    </row>
    <row r="81" s="4" customFormat="1" ht="22" customHeight="1" spans="1:26">
      <c r="A81" s="24">
        <f t="shared" si="7"/>
        <v>7</v>
      </c>
      <c r="B81" s="25" t="s">
        <v>268</v>
      </c>
      <c r="C81" s="25" t="s">
        <v>288</v>
      </c>
      <c r="D81" s="25" t="s">
        <v>289</v>
      </c>
      <c r="E81" s="25" t="s">
        <v>47</v>
      </c>
      <c r="F81" s="25" t="s">
        <v>34</v>
      </c>
      <c r="G81" s="25" t="s">
        <v>290</v>
      </c>
      <c r="H81" s="25" t="s">
        <v>249</v>
      </c>
      <c r="I81" s="25">
        <v>2022.01</v>
      </c>
      <c r="J81" s="39">
        <v>2022.1</v>
      </c>
      <c r="K81" s="25" t="s">
        <v>36</v>
      </c>
      <c r="L81" s="25" t="s">
        <v>291</v>
      </c>
      <c r="M81" s="39">
        <f t="shared" si="6"/>
        <v>11.09</v>
      </c>
      <c r="N81" s="44">
        <v>11.09</v>
      </c>
      <c r="O81" s="44">
        <v>0</v>
      </c>
      <c r="P81" s="25">
        <v>222</v>
      </c>
      <c r="Q81" s="25">
        <v>783</v>
      </c>
      <c r="R81" s="25">
        <v>19</v>
      </c>
      <c r="S81" s="25">
        <v>35</v>
      </c>
      <c r="T81" s="25" t="s">
        <v>287</v>
      </c>
      <c r="U81" s="26" t="s">
        <v>51</v>
      </c>
      <c r="V81" s="26" t="s">
        <v>292</v>
      </c>
      <c r="W81" s="25" t="s">
        <v>77</v>
      </c>
      <c r="X81" s="8"/>
      <c r="Y81" s="8"/>
      <c r="Z81" s="8"/>
    </row>
    <row r="82" s="4" customFormat="1" ht="22" customHeight="1" spans="1:26">
      <c r="A82" s="24">
        <f t="shared" si="7"/>
        <v>8</v>
      </c>
      <c r="B82" s="25" t="s">
        <v>268</v>
      </c>
      <c r="C82" s="25" t="s">
        <v>288</v>
      </c>
      <c r="D82" s="25" t="s">
        <v>289</v>
      </c>
      <c r="E82" s="25" t="s">
        <v>47</v>
      </c>
      <c r="F82" s="25" t="s">
        <v>34</v>
      </c>
      <c r="G82" s="25" t="s">
        <v>293</v>
      </c>
      <c r="H82" s="25" t="s">
        <v>294</v>
      </c>
      <c r="I82" s="25">
        <v>2022.06</v>
      </c>
      <c r="J82" s="39">
        <v>2022.11</v>
      </c>
      <c r="K82" s="25" t="s">
        <v>86</v>
      </c>
      <c r="L82" s="25" t="s">
        <v>295</v>
      </c>
      <c r="M82" s="39">
        <f t="shared" si="6"/>
        <v>17.5</v>
      </c>
      <c r="N82" s="41">
        <v>17.5</v>
      </c>
      <c r="O82" s="41">
        <v>0</v>
      </c>
      <c r="P82" s="25">
        <v>196</v>
      </c>
      <c r="Q82" s="25">
        <v>860</v>
      </c>
      <c r="R82" s="25">
        <v>15</v>
      </c>
      <c r="S82" s="25">
        <v>36</v>
      </c>
      <c r="T82" s="25" t="s">
        <v>274</v>
      </c>
      <c r="U82" s="26" t="s">
        <v>75</v>
      </c>
      <c r="V82" s="56" t="s">
        <v>296</v>
      </c>
      <c r="W82" s="25" t="s">
        <v>77</v>
      </c>
      <c r="X82" s="10"/>
      <c r="Y82" s="10"/>
      <c r="Z82" s="10"/>
    </row>
    <row r="83" s="4" customFormat="1" ht="22" customHeight="1" spans="1:26">
      <c r="A83" s="24">
        <f t="shared" si="7"/>
        <v>9</v>
      </c>
      <c r="B83" s="25" t="s">
        <v>268</v>
      </c>
      <c r="C83" s="25" t="s">
        <v>288</v>
      </c>
      <c r="D83" s="25" t="s">
        <v>289</v>
      </c>
      <c r="E83" s="25" t="s">
        <v>32</v>
      </c>
      <c r="F83" s="25" t="s">
        <v>54</v>
      </c>
      <c r="G83" s="25" t="s">
        <v>34</v>
      </c>
      <c r="H83" s="25" t="s">
        <v>297</v>
      </c>
      <c r="I83" s="25">
        <v>2022.01</v>
      </c>
      <c r="J83" s="39">
        <v>2022.1</v>
      </c>
      <c r="K83" s="25" t="s">
        <v>36</v>
      </c>
      <c r="L83" s="25" t="s">
        <v>298</v>
      </c>
      <c r="M83" s="39">
        <f t="shared" si="6"/>
        <v>17.56</v>
      </c>
      <c r="N83" s="44">
        <v>17.56</v>
      </c>
      <c r="O83" s="44">
        <v>0</v>
      </c>
      <c r="P83" s="25">
        <v>222</v>
      </c>
      <c r="Q83" s="25">
        <v>783</v>
      </c>
      <c r="R83" s="25">
        <v>19</v>
      </c>
      <c r="S83" s="25">
        <v>35</v>
      </c>
      <c r="T83" s="25" t="s">
        <v>287</v>
      </c>
      <c r="U83" s="25" t="s">
        <v>39</v>
      </c>
      <c r="V83" s="26" t="s">
        <v>57</v>
      </c>
      <c r="W83" s="25" t="s">
        <v>77</v>
      </c>
      <c r="X83" s="8"/>
      <c r="Y83" s="8"/>
      <c r="Z83" s="8"/>
    </row>
    <row r="84" s="4" customFormat="1" ht="22" customHeight="1" spans="1:26">
      <c r="A84" s="24">
        <f t="shared" si="7"/>
        <v>10</v>
      </c>
      <c r="B84" s="25" t="s">
        <v>268</v>
      </c>
      <c r="C84" s="25" t="s">
        <v>288</v>
      </c>
      <c r="D84" s="25" t="s">
        <v>289</v>
      </c>
      <c r="E84" s="25" t="s">
        <v>32</v>
      </c>
      <c r="F84" s="25" t="s">
        <v>58</v>
      </c>
      <c r="G84" s="25" t="s">
        <v>34</v>
      </c>
      <c r="H84" s="25" t="s">
        <v>299</v>
      </c>
      <c r="I84" s="25">
        <v>2022.01</v>
      </c>
      <c r="J84" s="39">
        <v>2022.1</v>
      </c>
      <c r="K84" s="25" t="s">
        <v>36</v>
      </c>
      <c r="L84" s="25" t="s">
        <v>300</v>
      </c>
      <c r="M84" s="39">
        <f t="shared" si="6"/>
        <v>26.53</v>
      </c>
      <c r="N84" s="44">
        <v>26.53</v>
      </c>
      <c r="O84" s="44">
        <v>0</v>
      </c>
      <c r="P84" s="25">
        <v>222</v>
      </c>
      <c r="Q84" s="25">
        <v>783</v>
      </c>
      <c r="R84" s="25">
        <v>19</v>
      </c>
      <c r="S84" s="25">
        <v>35</v>
      </c>
      <c r="T84" s="25" t="s">
        <v>287</v>
      </c>
      <c r="U84" s="25" t="s">
        <v>39</v>
      </c>
      <c r="V84" s="26" t="s">
        <v>119</v>
      </c>
      <c r="W84" s="25" t="s">
        <v>77</v>
      </c>
      <c r="X84" s="8"/>
      <c r="Y84" s="8"/>
      <c r="Z84" s="8"/>
    </row>
    <row r="85" s="4" customFormat="1" ht="22" customHeight="1" spans="1:26">
      <c r="A85" s="24">
        <f t="shared" si="7"/>
        <v>11</v>
      </c>
      <c r="B85" s="25" t="s">
        <v>268</v>
      </c>
      <c r="C85" s="25" t="s">
        <v>288</v>
      </c>
      <c r="D85" s="25" t="s">
        <v>289</v>
      </c>
      <c r="E85" s="25" t="s">
        <v>32</v>
      </c>
      <c r="F85" s="25" t="s">
        <v>58</v>
      </c>
      <c r="G85" s="25" t="s">
        <v>34</v>
      </c>
      <c r="H85" s="25" t="s">
        <v>301</v>
      </c>
      <c r="I85" s="25">
        <v>2022.01</v>
      </c>
      <c r="J85" s="39">
        <v>2022.1</v>
      </c>
      <c r="K85" s="25" t="s">
        <v>36</v>
      </c>
      <c r="L85" s="25" t="s">
        <v>302</v>
      </c>
      <c r="M85" s="39">
        <f t="shared" si="6"/>
        <v>14.56</v>
      </c>
      <c r="N85" s="44">
        <v>14.56</v>
      </c>
      <c r="O85" s="44">
        <v>0</v>
      </c>
      <c r="P85" s="25">
        <v>222</v>
      </c>
      <c r="Q85" s="25">
        <v>783</v>
      </c>
      <c r="R85" s="25">
        <v>19</v>
      </c>
      <c r="S85" s="25">
        <v>35</v>
      </c>
      <c r="T85" s="25" t="s">
        <v>287</v>
      </c>
      <c r="U85" s="25" t="s">
        <v>39</v>
      </c>
      <c r="V85" s="26" t="s">
        <v>119</v>
      </c>
      <c r="W85" s="25" t="s">
        <v>77</v>
      </c>
      <c r="X85" s="8"/>
      <c r="Y85" s="8"/>
      <c r="Z85" s="8"/>
    </row>
    <row r="86" s="4" customFormat="1" ht="22" customHeight="1" spans="1:26">
      <c r="A86" s="24">
        <f t="shared" si="7"/>
        <v>12</v>
      </c>
      <c r="B86" s="25" t="s">
        <v>268</v>
      </c>
      <c r="C86" s="25" t="s">
        <v>288</v>
      </c>
      <c r="D86" s="25" t="s">
        <v>289</v>
      </c>
      <c r="E86" s="25" t="s">
        <v>32</v>
      </c>
      <c r="F86" s="25" t="s">
        <v>58</v>
      </c>
      <c r="G86" s="25" t="s">
        <v>34</v>
      </c>
      <c r="H86" s="25" t="s">
        <v>303</v>
      </c>
      <c r="I86" s="25">
        <v>2022.01</v>
      </c>
      <c r="J86" s="39">
        <v>2022.1</v>
      </c>
      <c r="K86" s="25" t="s">
        <v>36</v>
      </c>
      <c r="L86" s="25" t="s">
        <v>304</v>
      </c>
      <c r="M86" s="39">
        <f t="shared" si="6"/>
        <v>47.49</v>
      </c>
      <c r="N86" s="44">
        <v>47.49</v>
      </c>
      <c r="O86" s="44">
        <v>0</v>
      </c>
      <c r="P86" s="25">
        <v>222</v>
      </c>
      <c r="Q86" s="25">
        <v>783</v>
      </c>
      <c r="R86" s="25">
        <v>19</v>
      </c>
      <c r="S86" s="25">
        <v>35</v>
      </c>
      <c r="T86" s="25" t="s">
        <v>287</v>
      </c>
      <c r="U86" s="25" t="s">
        <v>39</v>
      </c>
      <c r="V86" s="26" t="s">
        <v>57</v>
      </c>
      <c r="W86" s="25" t="s">
        <v>77</v>
      </c>
      <c r="X86" s="8"/>
      <c r="Y86" s="8"/>
      <c r="Z86" s="8"/>
    </row>
    <row r="87" s="4" customFormat="1" ht="22" customHeight="1" spans="1:26">
      <c r="A87" s="24">
        <f t="shared" si="7"/>
        <v>13</v>
      </c>
      <c r="B87" s="25" t="s">
        <v>268</v>
      </c>
      <c r="C87" s="25" t="s">
        <v>288</v>
      </c>
      <c r="D87" s="25" t="s">
        <v>289</v>
      </c>
      <c r="E87" s="25" t="s">
        <v>32</v>
      </c>
      <c r="F87" s="25" t="s">
        <v>58</v>
      </c>
      <c r="G87" s="25" t="s">
        <v>34</v>
      </c>
      <c r="H87" s="25" t="s">
        <v>305</v>
      </c>
      <c r="I87" s="25">
        <v>2022.01</v>
      </c>
      <c r="J87" s="39">
        <v>2022.1</v>
      </c>
      <c r="K87" s="25" t="s">
        <v>36</v>
      </c>
      <c r="L87" s="25" t="s">
        <v>306</v>
      </c>
      <c r="M87" s="39">
        <f t="shared" si="6"/>
        <v>16.63</v>
      </c>
      <c r="N87" s="44">
        <v>16.63</v>
      </c>
      <c r="O87" s="44">
        <v>0</v>
      </c>
      <c r="P87" s="25">
        <v>222</v>
      </c>
      <c r="Q87" s="25">
        <v>783</v>
      </c>
      <c r="R87" s="25">
        <v>19</v>
      </c>
      <c r="S87" s="25">
        <v>35</v>
      </c>
      <c r="T87" s="25" t="s">
        <v>287</v>
      </c>
      <c r="U87" s="25" t="s">
        <v>39</v>
      </c>
      <c r="V87" s="26" t="s">
        <v>57</v>
      </c>
      <c r="W87" s="25" t="s">
        <v>77</v>
      </c>
      <c r="X87" s="8"/>
      <c r="Y87" s="8"/>
      <c r="Z87" s="8"/>
    </row>
    <row r="88" s="4" customFormat="1" ht="22" customHeight="1" spans="1:26">
      <c r="A88" s="24">
        <f t="shared" si="7"/>
        <v>14</v>
      </c>
      <c r="B88" s="25" t="s">
        <v>268</v>
      </c>
      <c r="C88" s="25" t="s">
        <v>288</v>
      </c>
      <c r="D88" s="25" t="s">
        <v>307</v>
      </c>
      <c r="E88" s="25" t="s">
        <v>32</v>
      </c>
      <c r="F88" s="25" t="s">
        <v>58</v>
      </c>
      <c r="G88" s="25" t="s">
        <v>34</v>
      </c>
      <c r="H88" s="25" t="s">
        <v>308</v>
      </c>
      <c r="I88" s="25">
        <v>2022.01</v>
      </c>
      <c r="J88" s="39">
        <v>2022.1</v>
      </c>
      <c r="K88" s="25" t="s">
        <v>36</v>
      </c>
      <c r="L88" s="25" t="s">
        <v>309</v>
      </c>
      <c r="M88" s="39">
        <f t="shared" si="6"/>
        <v>13.62</v>
      </c>
      <c r="N88" s="44">
        <v>13.62</v>
      </c>
      <c r="O88" s="44">
        <v>0</v>
      </c>
      <c r="P88" s="25">
        <v>294</v>
      </c>
      <c r="Q88" s="25">
        <v>1026</v>
      </c>
      <c r="R88" s="25">
        <v>22</v>
      </c>
      <c r="S88" s="25">
        <v>44</v>
      </c>
      <c r="T88" s="25" t="s">
        <v>287</v>
      </c>
      <c r="U88" s="25" t="s">
        <v>39</v>
      </c>
      <c r="V88" s="26" t="s">
        <v>310</v>
      </c>
      <c r="W88" s="25" t="s">
        <v>77</v>
      </c>
      <c r="X88" s="8"/>
      <c r="Y88" s="8"/>
      <c r="Z88" s="8"/>
    </row>
    <row r="89" s="4" customFormat="1" ht="22" customHeight="1" spans="1:26">
      <c r="A89" s="24">
        <f t="shared" si="7"/>
        <v>15</v>
      </c>
      <c r="B89" s="25" t="s">
        <v>268</v>
      </c>
      <c r="C89" s="25" t="s">
        <v>288</v>
      </c>
      <c r="D89" s="25" t="s">
        <v>289</v>
      </c>
      <c r="E89" s="25" t="s">
        <v>32</v>
      </c>
      <c r="F89" s="25" t="s">
        <v>64</v>
      </c>
      <c r="G89" s="25" t="s">
        <v>34</v>
      </c>
      <c r="H89" s="25" t="s">
        <v>311</v>
      </c>
      <c r="I89" s="25">
        <v>2022.01</v>
      </c>
      <c r="J89" s="39">
        <v>2022.1</v>
      </c>
      <c r="K89" s="25" t="s">
        <v>36</v>
      </c>
      <c r="L89" s="25" t="s">
        <v>312</v>
      </c>
      <c r="M89" s="39">
        <f t="shared" si="6"/>
        <v>41.56</v>
      </c>
      <c r="N89" s="44">
        <v>41.56</v>
      </c>
      <c r="O89" s="44">
        <v>0</v>
      </c>
      <c r="P89" s="25">
        <v>222</v>
      </c>
      <c r="Q89" s="25">
        <v>783</v>
      </c>
      <c r="R89" s="25">
        <v>19</v>
      </c>
      <c r="S89" s="25">
        <v>35</v>
      </c>
      <c r="T89" s="25" t="s">
        <v>287</v>
      </c>
      <c r="U89" s="25" t="s">
        <v>39</v>
      </c>
      <c r="V89" s="26" t="s">
        <v>57</v>
      </c>
      <c r="W89" s="25" t="s">
        <v>77</v>
      </c>
      <c r="X89" s="8"/>
      <c r="Y89" s="8"/>
      <c r="Z89" s="8"/>
    </row>
    <row r="90" s="4" customFormat="1" ht="22" customHeight="1" spans="1:26">
      <c r="A90" s="24">
        <f t="shared" si="7"/>
        <v>16</v>
      </c>
      <c r="B90" s="25" t="s">
        <v>268</v>
      </c>
      <c r="C90" s="25" t="s">
        <v>288</v>
      </c>
      <c r="D90" s="25" t="s">
        <v>289</v>
      </c>
      <c r="E90" s="25" t="s">
        <v>32</v>
      </c>
      <c r="F90" s="25" t="s">
        <v>64</v>
      </c>
      <c r="G90" s="25" t="s">
        <v>34</v>
      </c>
      <c r="H90" s="25" t="s">
        <v>313</v>
      </c>
      <c r="I90" s="25">
        <v>2022.01</v>
      </c>
      <c r="J90" s="39">
        <v>2022.1</v>
      </c>
      <c r="K90" s="25" t="s">
        <v>36</v>
      </c>
      <c r="L90" s="25" t="s">
        <v>314</v>
      </c>
      <c r="M90" s="39">
        <f t="shared" si="6"/>
        <v>46</v>
      </c>
      <c r="N90" s="44">
        <v>46</v>
      </c>
      <c r="O90" s="44">
        <v>0</v>
      </c>
      <c r="P90" s="25">
        <v>222</v>
      </c>
      <c r="Q90" s="25">
        <v>783</v>
      </c>
      <c r="R90" s="25">
        <v>19</v>
      </c>
      <c r="S90" s="25">
        <v>35</v>
      </c>
      <c r="T90" s="25" t="s">
        <v>287</v>
      </c>
      <c r="U90" s="25" t="s">
        <v>39</v>
      </c>
      <c r="V90" s="26" t="s">
        <v>57</v>
      </c>
      <c r="W90" s="25" t="s">
        <v>77</v>
      </c>
      <c r="X90" s="8"/>
      <c r="Y90" s="8"/>
      <c r="Z90" s="8"/>
    </row>
    <row r="91" s="4" customFormat="1" ht="22" customHeight="1" spans="1:26">
      <c r="A91" s="24">
        <f t="shared" si="7"/>
        <v>17</v>
      </c>
      <c r="B91" s="25" t="s">
        <v>268</v>
      </c>
      <c r="C91" s="25" t="s">
        <v>288</v>
      </c>
      <c r="D91" s="25" t="s">
        <v>289</v>
      </c>
      <c r="E91" s="25" t="s">
        <v>32</v>
      </c>
      <c r="F91" s="25" t="s">
        <v>64</v>
      </c>
      <c r="G91" s="25" t="s">
        <v>34</v>
      </c>
      <c r="H91" s="25" t="s">
        <v>315</v>
      </c>
      <c r="I91" s="25">
        <v>2022.01</v>
      </c>
      <c r="J91" s="39">
        <v>2022.1</v>
      </c>
      <c r="K91" s="25" t="s">
        <v>36</v>
      </c>
      <c r="L91" s="25" t="s">
        <v>316</v>
      </c>
      <c r="M91" s="39">
        <f t="shared" si="6"/>
        <v>31.16</v>
      </c>
      <c r="N91" s="39">
        <v>31.16</v>
      </c>
      <c r="O91" s="39">
        <v>0</v>
      </c>
      <c r="P91" s="25">
        <v>222</v>
      </c>
      <c r="Q91" s="25">
        <v>783</v>
      </c>
      <c r="R91" s="25">
        <v>19</v>
      </c>
      <c r="S91" s="25">
        <v>35</v>
      </c>
      <c r="T91" s="25" t="s">
        <v>287</v>
      </c>
      <c r="U91" s="25" t="s">
        <v>39</v>
      </c>
      <c r="V91" s="26" t="s">
        <v>57</v>
      </c>
      <c r="W91" s="25" t="s">
        <v>77</v>
      </c>
      <c r="X91" s="8"/>
      <c r="Y91" s="8"/>
      <c r="Z91" s="8"/>
    </row>
    <row r="92" s="4" customFormat="1" ht="22" customHeight="1" spans="1:26">
      <c r="A92" s="24">
        <f t="shared" si="7"/>
        <v>18</v>
      </c>
      <c r="B92" s="25" t="s">
        <v>268</v>
      </c>
      <c r="C92" s="25" t="s">
        <v>288</v>
      </c>
      <c r="D92" s="25" t="s">
        <v>289</v>
      </c>
      <c r="E92" s="25" t="s">
        <v>32</v>
      </c>
      <c r="F92" s="25" t="s">
        <v>64</v>
      </c>
      <c r="G92" s="25" t="s">
        <v>34</v>
      </c>
      <c r="H92" s="25" t="s">
        <v>317</v>
      </c>
      <c r="I92" s="25">
        <v>2022.01</v>
      </c>
      <c r="J92" s="39">
        <v>2022.1</v>
      </c>
      <c r="K92" s="25" t="s">
        <v>36</v>
      </c>
      <c r="L92" s="25" t="s">
        <v>318</v>
      </c>
      <c r="M92" s="39">
        <f t="shared" si="6"/>
        <v>6</v>
      </c>
      <c r="N92" s="39">
        <v>6</v>
      </c>
      <c r="O92" s="39">
        <v>0</v>
      </c>
      <c r="P92" s="25">
        <v>222</v>
      </c>
      <c r="Q92" s="25">
        <v>783</v>
      </c>
      <c r="R92" s="25">
        <v>19</v>
      </c>
      <c r="S92" s="25">
        <v>35</v>
      </c>
      <c r="T92" s="25" t="s">
        <v>287</v>
      </c>
      <c r="U92" s="25" t="s">
        <v>39</v>
      </c>
      <c r="V92" s="26" t="s">
        <v>310</v>
      </c>
      <c r="W92" s="25" t="s">
        <v>77</v>
      </c>
      <c r="X92" s="8"/>
      <c r="Y92" s="8"/>
      <c r="Z92" s="8"/>
    </row>
    <row r="93" s="4" customFormat="1" ht="22" customHeight="1" spans="1:26">
      <c r="A93" s="24">
        <f t="shared" si="7"/>
        <v>19</v>
      </c>
      <c r="B93" s="25" t="s">
        <v>268</v>
      </c>
      <c r="C93" s="25" t="s">
        <v>288</v>
      </c>
      <c r="D93" s="25" t="s">
        <v>289</v>
      </c>
      <c r="E93" s="25" t="s">
        <v>32</v>
      </c>
      <c r="F93" s="25" t="s">
        <v>64</v>
      </c>
      <c r="G93" s="25" t="s">
        <v>34</v>
      </c>
      <c r="H93" s="25" t="s">
        <v>319</v>
      </c>
      <c r="I93" s="25">
        <v>2022.01</v>
      </c>
      <c r="J93" s="39">
        <v>2022.1</v>
      </c>
      <c r="K93" s="25" t="s">
        <v>36</v>
      </c>
      <c r="L93" s="25" t="s">
        <v>320</v>
      </c>
      <c r="M93" s="39">
        <f t="shared" si="6"/>
        <v>42.85</v>
      </c>
      <c r="N93" s="39">
        <v>42.85</v>
      </c>
      <c r="O93" s="39">
        <v>0</v>
      </c>
      <c r="P93" s="25">
        <v>222</v>
      </c>
      <c r="Q93" s="25">
        <v>783</v>
      </c>
      <c r="R93" s="25">
        <v>19</v>
      </c>
      <c r="S93" s="25">
        <v>35</v>
      </c>
      <c r="T93" s="25" t="s">
        <v>287</v>
      </c>
      <c r="U93" s="25" t="s">
        <v>39</v>
      </c>
      <c r="V93" s="26" t="s">
        <v>310</v>
      </c>
      <c r="W93" s="25" t="s">
        <v>77</v>
      </c>
      <c r="X93" s="8"/>
      <c r="Y93" s="8"/>
      <c r="Z93" s="8"/>
    </row>
    <row r="94" s="4" customFormat="1" ht="22" customHeight="1" spans="1:26">
      <c r="A94" s="24">
        <f t="shared" si="7"/>
        <v>20</v>
      </c>
      <c r="B94" s="25" t="s">
        <v>268</v>
      </c>
      <c r="C94" s="25" t="s">
        <v>288</v>
      </c>
      <c r="D94" s="25" t="s">
        <v>289</v>
      </c>
      <c r="E94" s="25" t="s">
        <v>32</v>
      </c>
      <c r="F94" s="25" t="s">
        <v>64</v>
      </c>
      <c r="G94" s="25" t="s">
        <v>65</v>
      </c>
      <c r="H94" s="25" t="s">
        <v>65</v>
      </c>
      <c r="I94" s="25">
        <v>2022.01</v>
      </c>
      <c r="J94" s="39">
        <v>2022.1</v>
      </c>
      <c r="K94" s="25" t="s">
        <v>36</v>
      </c>
      <c r="L94" s="25" t="s">
        <v>321</v>
      </c>
      <c r="M94" s="39">
        <f t="shared" si="6"/>
        <v>15.5</v>
      </c>
      <c r="N94" s="39">
        <v>15.5</v>
      </c>
      <c r="O94" s="39">
        <v>0</v>
      </c>
      <c r="P94" s="27">
        <v>222</v>
      </c>
      <c r="Q94" s="27">
        <v>783</v>
      </c>
      <c r="R94" s="27">
        <v>19</v>
      </c>
      <c r="S94" s="27">
        <v>35</v>
      </c>
      <c r="T94" s="25" t="s">
        <v>287</v>
      </c>
      <c r="U94" s="25" t="s">
        <v>39</v>
      </c>
      <c r="V94" s="26" t="s">
        <v>68</v>
      </c>
      <c r="W94" s="25" t="s">
        <v>77</v>
      </c>
      <c r="X94" s="8"/>
      <c r="Y94" s="8"/>
      <c r="Z94" s="8"/>
    </row>
    <row r="95" s="4" customFormat="1" ht="22" customHeight="1" spans="1:26">
      <c r="A95" s="17">
        <v>21</v>
      </c>
      <c r="B95" s="63" t="s">
        <v>268</v>
      </c>
      <c r="C95" s="18" t="s">
        <v>288</v>
      </c>
      <c r="D95" s="19" t="s">
        <v>322</v>
      </c>
      <c r="E95" s="17" t="s">
        <v>32</v>
      </c>
      <c r="F95" s="17" t="s">
        <v>33</v>
      </c>
      <c r="G95" s="24" t="s">
        <v>34</v>
      </c>
      <c r="H95" s="20" t="s">
        <v>266</v>
      </c>
      <c r="I95" s="17">
        <v>2022.01</v>
      </c>
      <c r="J95" s="34">
        <v>2022.11</v>
      </c>
      <c r="K95" s="24" t="s">
        <v>36</v>
      </c>
      <c r="L95" s="19" t="s">
        <v>323</v>
      </c>
      <c r="M95" s="34">
        <f>N95+N96</f>
        <v>12</v>
      </c>
      <c r="N95" s="35">
        <v>6</v>
      </c>
      <c r="O95" s="36">
        <v>0</v>
      </c>
      <c r="P95" s="37">
        <v>45</v>
      </c>
      <c r="Q95" s="37">
        <v>187</v>
      </c>
      <c r="R95" s="48">
        <v>37</v>
      </c>
      <c r="S95" s="48">
        <v>79</v>
      </c>
      <c r="T95" s="49" t="s">
        <v>274</v>
      </c>
      <c r="U95" s="17" t="s">
        <v>39</v>
      </c>
      <c r="V95" s="50" t="s">
        <v>40</v>
      </c>
      <c r="W95" s="68" t="s">
        <v>77</v>
      </c>
      <c r="X95" s="11"/>
      <c r="Y95" s="11"/>
      <c r="Z95" s="11"/>
    </row>
    <row r="96" s="4" customFormat="1" ht="22" customHeight="1" spans="1:26">
      <c r="A96" s="21"/>
      <c r="B96" s="64"/>
      <c r="C96" s="22"/>
      <c r="D96" s="19" t="s">
        <v>324</v>
      </c>
      <c r="E96" s="21"/>
      <c r="F96" s="21"/>
      <c r="G96" s="24" t="s">
        <v>34</v>
      </c>
      <c r="H96" s="20" t="s">
        <v>325</v>
      </c>
      <c r="I96" s="21"/>
      <c r="J96" s="38"/>
      <c r="K96" s="24" t="s">
        <v>36</v>
      </c>
      <c r="L96" s="19" t="s">
        <v>326</v>
      </c>
      <c r="M96" s="38"/>
      <c r="N96" s="35">
        <v>6</v>
      </c>
      <c r="O96" s="36">
        <v>0</v>
      </c>
      <c r="P96" s="37">
        <v>45</v>
      </c>
      <c r="Q96" s="37">
        <v>188</v>
      </c>
      <c r="R96" s="52"/>
      <c r="S96" s="52"/>
      <c r="T96" s="53"/>
      <c r="U96" s="21"/>
      <c r="V96" s="54"/>
      <c r="W96" s="69"/>
      <c r="X96" s="11"/>
      <c r="Y96" s="11"/>
      <c r="Z96" s="11"/>
    </row>
    <row r="97" s="4" customFormat="1" ht="22" customHeight="1" spans="1:26">
      <c r="A97" s="24">
        <v>22</v>
      </c>
      <c r="B97" s="23" t="s">
        <v>268</v>
      </c>
      <c r="C97" s="23" t="s">
        <v>327</v>
      </c>
      <c r="D97" s="19" t="s">
        <v>328</v>
      </c>
      <c r="E97" s="24" t="s">
        <v>32</v>
      </c>
      <c r="F97" s="24" t="s">
        <v>33</v>
      </c>
      <c r="G97" s="24" t="s">
        <v>34</v>
      </c>
      <c r="H97" s="20" t="s">
        <v>329</v>
      </c>
      <c r="I97" s="24">
        <v>2022.01</v>
      </c>
      <c r="J97" s="42">
        <v>2022.11</v>
      </c>
      <c r="K97" s="24" t="s">
        <v>36</v>
      </c>
      <c r="L97" s="19" t="s">
        <v>330</v>
      </c>
      <c r="M97" s="42">
        <v>6</v>
      </c>
      <c r="N97" s="35">
        <v>6</v>
      </c>
      <c r="O97" s="36">
        <v>0</v>
      </c>
      <c r="P97" s="37">
        <v>49</v>
      </c>
      <c r="Q97" s="37">
        <v>159</v>
      </c>
      <c r="R97" s="70">
        <v>34</v>
      </c>
      <c r="S97" s="70">
        <v>95</v>
      </c>
      <c r="T97" s="20" t="s">
        <v>274</v>
      </c>
      <c r="U97" s="24" t="s">
        <v>39</v>
      </c>
      <c r="V97" s="59" t="s">
        <v>40</v>
      </c>
      <c r="W97" s="20" t="s">
        <v>41</v>
      </c>
      <c r="X97" s="11"/>
      <c r="Y97" s="11"/>
      <c r="Z97" s="11"/>
    </row>
    <row r="98" s="4" customFormat="1" ht="22" customHeight="1" spans="1:26">
      <c r="A98" s="24">
        <v>23</v>
      </c>
      <c r="B98" s="25" t="s">
        <v>268</v>
      </c>
      <c r="C98" s="25" t="s">
        <v>331</v>
      </c>
      <c r="D98" s="25" t="s">
        <v>332</v>
      </c>
      <c r="E98" s="25" t="s">
        <v>47</v>
      </c>
      <c r="F98" s="25" t="s">
        <v>34</v>
      </c>
      <c r="G98" s="25" t="s">
        <v>333</v>
      </c>
      <c r="H98" s="25" t="s">
        <v>334</v>
      </c>
      <c r="I98" s="25">
        <v>2022.06</v>
      </c>
      <c r="J98" s="39">
        <v>2022.11</v>
      </c>
      <c r="K98" s="25" t="s">
        <v>86</v>
      </c>
      <c r="L98" s="25" t="s">
        <v>335</v>
      </c>
      <c r="M98" s="39">
        <f t="shared" ref="M98:M101" si="8">SUM(N98:O98)</f>
        <v>9.8</v>
      </c>
      <c r="N98" s="41">
        <v>9.8</v>
      </c>
      <c r="O98" s="41">
        <v>0</v>
      </c>
      <c r="P98" s="25">
        <v>196</v>
      </c>
      <c r="Q98" s="25">
        <v>860</v>
      </c>
      <c r="R98" s="25">
        <v>15</v>
      </c>
      <c r="S98" s="25">
        <v>36</v>
      </c>
      <c r="T98" s="25" t="s">
        <v>274</v>
      </c>
      <c r="U98" s="26" t="s">
        <v>75</v>
      </c>
      <c r="V98" s="56" t="s">
        <v>76</v>
      </c>
      <c r="W98" s="57" t="s">
        <v>100</v>
      </c>
      <c r="X98" s="10"/>
      <c r="Y98" s="10"/>
      <c r="Z98" s="10"/>
    </row>
    <row r="99" s="4" customFormat="1" ht="22" customHeight="1" spans="1:26">
      <c r="A99" s="24">
        <v>24</v>
      </c>
      <c r="B99" s="25" t="s">
        <v>268</v>
      </c>
      <c r="C99" s="25" t="s">
        <v>331</v>
      </c>
      <c r="D99" s="25" t="s">
        <v>336</v>
      </c>
      <c r="E99" s="25" t="s">
        <v>32</v>
      </c>
      <c r="F99" s="25" t="s">
        <v>54</v>
      </c>
      <c r="G99" s="25" t="s">
        <v>34</v>
      </c>
      <c r="H99" s="25" t="s">
        <v>337</v>
      </c>
      <c r="I99" s="25">
        <v>2022.01</v>
      </c>
      <c r="J99" s="39">
        <v>2022.1</v>
      </c>
      <c r="K99" s="25" t="s">
        <v>36</v>
      </c>
      <c r="L99" s="25" t="s">
        <v>338</v>
      </c>
      <c r="M99" s="39">
        <f t="shared" si="8"/>
        <v>202.9</v>
      </c>
      <c r="N99" s="44">
        <v>70</v>
      </c>
      <c r="O99" s="39">
        <v>132.9</v>
      </c>
      <c r="P99" s="25">
        <v>113</v>
      </c>
      <c r="Q99" s="25">
        <v>461</v>
      </c>
      <c r="R99" s="25">
        <v>9</v>
      </c>
      <c r="S99" s="25">
        <v>21</v>
      </c>
      <c r="T99" s="25" t="s">
        <v>274</v>
      </c>
      <c r="U99" s="25" t="s">
        <v>39</v>
      </c>
      <c r="V99" s="26" t="s">
        <v>57</v>
      </c>
      <c r="W99" s="57" t="s">
        <v>100</v>
      </c>
      <c r="X99" s="8"/>
      <c r="Y99" s="8"/>
      <c r="Z99" s="8"/>
    </row>
    <row r="100" s="4" customFormat="1" ht="22" customHeight="1" spans="1:26">
      <c r="A100" s="24">
        <v>25</v>
      </c>
      <c r="B100" s="25" t="s">
        <v>268</v>
      </c>
      <c r="C100" s="25" t="s">
        <v>331</v>
      </c>
      <c r="D100" s="25" t="s">
        <v>336</v>
      </c>
      <c r="E100" s="25" t="s">
        <v>32</v>
      </c>
      <c r="F100" s="25" t="s">
        <v>64</v>
      </c>
      <c r="G100" s="25" t="s">
        <v>65</v>
      </c>
      <c r="H100" s="62" t="s">
        <v>339</v>
      </c>
      <c r="I100" s="25">
        <v>2022.01</v>
      </c>
      <c r="J100" s="39">
        <v>2022.1</v>
      </c>
      <c r="K100" s="25" t="s">
        <v>36</v>
      </c>
      <c r="L100" s="25" t="s">
        <v>340</v>
      </c>
      <c r="M100" s="39">
        <f t="shared" si="8"/>
        <v>8</v>
      </c>
      <c r="N100" s="44">
        <v>8</v>
      </c>
      <c r="O100" s="44">
        <v>0</v>
      </c>
      <c r="P100" s="25">
        <v>142</v>
      </c>
      <c r="Q100" s="25">
        <v>461</v>
      </c>
      <c r="R100" s="25">
        <v>9</v>
      </c>
      <c r="S100" s="25">
        <v>21</v>
      </c>
      <c r="T100" s="25" t="s">
        <v>287</v>
      </c>
      <c r="U100" s="25" t="s">
        <v>39</v>
      </c>
      <c r="V100" s="26" t="s">
        <v>68</v>
      </c>
      <c r="W100" s="57" t="s">
        <v>100</v>
      </c>
      <c r="X100" s="8"/>
      <c r="Y100" s="8"/>
      <c r="Z100" s="8"/>
    </row>
    <row r="101" s="4" customFormat="1" ht="22" customHeight="1" spans="1:26">
      <c r="A101" s="24">
        <v>26</v>
      </c>
      <c r="B101" s="25" t="s">
        <v>268</v>
      </c>
      <c r="C101" s="25" t="s">
        <v>331</v>
      </c>
      <c r="D101" s="25" t="s">
        <v>341</v>
      </c>
      <c r="E101" s="26" t="s">
        <v>32</v>
      </c>
      <c r="F101" s="25" t="s">
        <v>64</v>
      </c>
      <c r="G101" s="25" t="s">
        <v>34</v>
      </c>
      <c r="H101" s="25" t="s">
        <v>342</v>
      </c>
      <c r="I101" s="25">
        <v>2022.06</v>
      </c>
      <c r="J101" s="39">
        <v>2022.11</v>
      </c>
      <c r="K101" s="25" t="s">
        <v>36</v>
      </c>
      <c r="L101" s="25" t="s">
        <v>343</v>
      </c>
      <c r="M101" s="39">
        <f t="shared" si="8"/>
        <v>30</v>
      </c>
      <c r="N101" s="40">
        <v>30</v>
      </c>
      <c r="O101" s="41">
        <v>0</v>
      </c>
      <c r="P101" s="25">
        <v>196</v>
      </c>
      <c r="Q101" s="25">
        <v>860</v>
      </c>
      <c r="R101" s="25">
        <v>15</v>
      </c>
      <c r="S101" s="25">
        <v>36</v>
      </c>
      <c r="T101" s="25" t="s">
        <v>274</v>
      </c>
      <c r="U101" s="25" t="s">
        <v>39</v>
      </c>
      <c r="V101" s="26" t="s">
        <v>253</v>
      </c>
      <c r="W101" s="57" t="s">
        <v>100</v>
      </c>
      <c r="X101" s="10"/>
      <c r="Y101" s="10"/>
      <c r="Z101" s="10"/>
    </row>
    <row r="102" s="4" customFormat="1" ht="22" customHeight="1" spans="1:26">
      <c r="A102" s="24">
        <v>27</v>
      </c>
      <c r="B102" s="23" t="s">
        <v>268</v>
      </c>
      <c r="C102" s="19" t="s">
        <v>344</v>
      </c>
      <c r="D102" s="19" t="s">
        <v>345</v>
      </c>
      <c r="E102" s="24" t="s">
        <v>32</v>
      </c>
      <c r="F102" s="24" t="s">
        <v>33</v>
      </c>
      <c r="G102" s="24" t="s">
        <v>34</v>
      </c>
      <c r="H102" s="20" t="s">
        <v>346</v>
      </c>
      <c r="I102" s="24">
        <v>2022.01</v>
      </c>
      <c r="J102" s="42">
        <v>2022.11</v>
      </c>
      <c r="K102" s="24" t="s">
        <v>36</v>
      </c>
      <c r="L102" s="19" t="s">
        <v>347</v>
      </c>
      <c r="M102" s="42">
        <v>6</v>
      </c>
      <c r="N102" s="35">
        <v>6</v>
      </c>
      <c r="O102" s="36">
        <v>0</v>
      </c>
      <c r="P102" s="37">
        <v>48</v>
      </c>
      <c r="Q102" s="37">
        <v>166</v>
      </c>
      <c r="R102" s="70">
        <v>54</v>
      </c>
      <c r="S102" s="70">
        <v>135</v>
      </c>
      <c r="T102" s="20" t="s">
        <v>274</v>
      </c>
      <c r="U102" s="24" t="s">
        <v>39</v>
      </c>
      <c r="V102" s="59" t="s">
        <v>40</v>
      </c>
      <c r="W102" s="20" t="s">
        <v>41</v>
      </c>
      <c r="X102" s="11"/>
      <c r="Y102" s="11"/>
      <c r="Z102" s="11"/>
    </row>
    <row r="103" s="4" customFormat="1" ht="22" customHeight="1" spans="1:26">
      <c r="A103" s="24">
        <v>28</v>
      </c>
      <c r="B103" s="25" t="s">
        <v>268</v>
      </c>
      <c r="C103" s="25" t="s">
        <v>348</v>
      </c>
      <c r="D103" s="25" t="s">
        <v>349</v>
      </c>
      <c r="E103" s="25" t="s">
        <v>47</v>
      </c>
      <c r="F103" s="25" t="s">
        <v>34</v>
      </c>
      <c r="G103" s="25" t="s">
        <v>350</v>
      </c>
      <c r="H103" s="25" t="s">
        <v>351</v>
      </c>
      <c r="I103" s="25">
        <v>2022.06</v>
      </c>
      <c r="J103" s="39">
        <v>2022.11</v>
      </c>
      <c r="K103" s="25" t="s">
        <v>86</v>
      </c>
      <c r="L103" s="25" t="s">
        <v>352</v>
      </c>
      <c r="M103" s="39">
        <f t="shared" ref="M103:M106" si="9">SUM(N103:O103)</f>
        <v>15.81</v>
      </c>
      <c r="N103" s="41">
        <v>15.81</v>
      </c>
      <c r="O103" s="41">
        <v>0</v>
      </c>
      <c r="P103" s="25">
        <v>196</v>
      </c>
      <c r="Q103" s="25">
        <v>860</v>
      </c>
      <c r="R103" s="25">
        <v>15</v>
      </c>
      <c r="S103" s="25">
        <v>36</v>
      </c>
      <c r="T103" s="25" t="s">
        <v>274</v>
      </c>
      <c r="U103" s="26" t="s">
        <v>75</v>
      </c>
      <c r="V103" s="56" t="s">
        <v>353</v>
      </c>
      <c r="W103" s="57" t="s">
        <v>100</v>
      </c>
      <c r="X103" s="10"/>
      <c r="Y103" s="10"/>
      <c r="Z103" s="10"/>
    </row>
    <row r="104" s="4" customFormat="1" ht="22" customHeight="1" spans="1:26">
      <c r="A104" s="24">
        <v>29</v>
      </c>
      <c r="B104" s="25" t="s">
        <v>268</v>
      </c>
      <c r="C104" s="25" t="s">
        <v>348</v>
      </c>
      <c r="D104" s="25" t="s">
        <v>354</v>
      </c>
      <c r="E104" s="25" t="s">
        <v>32</v>
      </c>
      <c r="F104" s="25" t="s">
        <v>58</v>
      </c>
      <c r="G104" s="25" t="s">
        <v>34</v>
      </c>
      <c r="H104" s="25" t="s">
        <v>355</v>
      </c>
      <c r="I104" s="25">
        <v>2022.01</v>
      </c>
      <c r="J104" s="39">
        <v>2022.1</v>
      </c>
      <c r="K104" s="25" t="s">
        <v>86</v>
      </c>
      <c r="L104" s="25" t="s">
        <v>356</v>
      </c>
      <c r="M104" s="39">
        <f t="shared" si="9"/>
        <v>6.66</v>
      </c>
      <c r="N104" s="39">
        <v>6.66</v>
      </c>
      <c r="O104" s="39">
        <v>0</v>
      </c>
      <c r="P104" s="25">
        <v>171</v>
      </c>
      <c r="Q104" s="25">
        <v>671</v>
      </c>
      <c r="R104" s="25">
        <v>11</v>
      </c>
      <c r="S104" s="25">
        <v>35</v>
      </c>
      <c r="T104" s="25" t="s">
        <v>274</v>
      </c>
      <c r="U104" s="25" t="s">
        <v>39</v>
      </c>
      <c r="V104" s="26" t="s">
        <v>310</v>
      </c>
      <c r="W104" s="57" t="s">
        <v>100</v>
      </c>
      <c r="X104" s="8"/>
      <c r="Y104" s="8"/>
      <c r="Z104" s="8"/>
    </row>
    <row r="105" s="4" customFormat="1" ht="22" customHeight="1" spans="1:26">
      <c r="A105" s="24">
        <v>30</v>
      </c>
      <c r="B105" s="25" t="s">
        <v>268</v>
      </c>
      <c r="C105" s="25" t="s">
        <v>348</v>
      </c>
      <c r="D105" s="25" t="s">
        <v>349</v>
      </c>
      <c r="E105" s="26" t="s">
        <v>32</v>
      </c>
      <c r="F105" s="25" t="s">
        <v>58</v>
      </c>
      <c r="G105" s="25" t="s">
        <v>34</v>
      </c>
      <c r="H105" s="25" t="s">
        <v>357</v>
      </c>
      <c r="I105" s="25">
        <v>2022.06</v>
      </c>
      <c r="J105" s="39">
        <v>2022.11</v>
      </c>
      <c r="K105" s="25" t="s">
        <v>86</v>
      </c>
      <c r="L105" s="25" t="s">
        <v>358</v>
      </c>
      <c r="M105" s="39">
        <f t="shared" si="9"/>
        <v>14.6</v>
      </c>
      <c r="N105" s="40">
        <v>14.6</v>
      </c>
      <c r="O105" s="41">
        <v>0</v>
      </c>
      <c r="P105" s="25">
        <v>45</v>
      </c>
      <c r="Q105" s="25">
        <v>156</v>
      </c>
      <c r="R105" s="25">
        <v>2</v>
      </c>
      <c r="S105" s="25">
        <v>5</v>
      </c>
      <c r="T105" s="25" t="s">
        <v>274</v>
      </c>
      <c r="U105" s="25" t="s">
        <v>39</v>
      </c>
      <c r="V105" s="26" t="s">
        <v>63</v>
      </c>
      <c r="W105" s="57" t="s">
        <v>100</v>
      </c>
      <c r="X105" s="10"/>
      <c r="Y105" s="10"/>
      <c r="Z105" s="10"/>
    </row>
    <row r="106" s="4" customFormat="1" ht="22" customHeight="1" spans="1:26">
      <c r="A106" s="24">
        <v>31</v>
      </c>
      <c r="B106" s="25" t="s">
        <v>268</v>
      </c>
      <c r="C106" s="25" t="s">
        <v>348</v>
      </c>
      <c r="D106" s="25" t="s">
        <v>354</v>
      </c>
      <c r="E106" s="25" t="s">
        <v>32</v>
      </c>
      <c r="F106" s="25" t="s">
        <v>64</v>
      </c>
      <c r="G106" s="25" t="s">
        <v>65</v>
      </c>
      <c r="H106" s="25" t="s">
        <v>285</v>
      </c>
      <c r="I106" s="25">
        <v>2022.01</v>
      </c>
      <c r="J106" s="39">
        <v>2022.1</v>
      </c>
      <c r="K106" s="25" t="s">
        <v>36</v>
      </c>
      <c r="L106" s="25" t="s">
        <v>359</v>
      </c>
      <c r="M106" s="39">
        <f t="shared" si="9"/>
        <v>9.9</v>
      </c>
      <c r="N106" s="39">
        <v>9.9</v>
      </c>
      <c r="O106" s="39">
        <v>0</v>
      </c>
      <c r="P106" s="25">
        <v>137</v>
      </c>
      <c r="Q106" s="25">
        <v>519</v>
      </c>
      <c r="R106" s="25">
        <v>9</v>
      </c>
      <c r="S106" s="25">
        <v>28</v>
      </c>
      <c r="T106" s="25" t="s">
        <v>287</v>
      </c>
      <c r="U106" s="25" t="s">
        <v>39</v>
      </c>
      <c r="V106" s="26" t="s">
        <v>68</v>
      </c>
      <c r="W106" s="57" t="s">
        <v>100</v>
      </c>
      <c r="X106" s="8"/>
      <c r="Y106" s="8"/>
      <c r="Z106" s="8"/>
    </row>
    <row r="107" s="4" customFormat="1" ht="22" customHeight="1" spans="1:26">
      <c r="A107" s="17">
        <v>1</v>
      </c>
      <c r="B107" s="18" t="s">
        <v>360</v>
      </c>
      <c r="C107" s="18" t="s">
        <v>361</v>
      </c>
      <c r="D107" s="19" t="s">
        <v>362</v>
      </c>
      <c r="E107" s="17" t="s">
        <v>32</v>
      </c>
      <c r="F107" s="17" t="s">
        <v>33</v>
      </c>
      <c r="G107" s="24" t="s">
        <v>34</v>
      </c>
      <c r="H107" s="20" t="s">
        <v>363</v>
      </c>
      <c r="I107" s="17">
        <v>2022.01</v>
      </c>
      <c r="J107" s="34">
        <v>2022.11</v>
      </c>
      <c r="K107" s="17" t="s">
        <v>36</v>
      </c>
      <c r="L107" s="19" t="s">
        <v>364</v>
      </c>
      <c r="M107" s="34">
        <f>N107+N108</f>
        <v>12</v>
      </c>
      <c r="N107" s="35">
        <v>6</v>
      </c>
      <c r="O107" s="36">
        <v>0</v>
      </c>
      <c r="P107" s="37">
        <v>92</v>
      </c>
      <c r="Q107" s="37">
        <v>316</v>
      </c>
      <c r="R107" s="48">
        <v>5</v>
      </c>
      <c r="S107" s="48">
        <v>14</v>
      </c>
      <c r="T107" s="49" t="s">
        <v>365</v>
      </c>
      <c r="U107" s="17" t="s">
        <v>39</v>
      </c>
      <c r="V107" s="50" t="s">
        <v>40</v>
      </c>
      <c r="W107" s="51" t="s">
        <v>41</v>
      </c>
      <c r="X107" s="11"/>
      <c r="Y107" s="11"/>
      <c r="Z107" s="11"/>
    </row>
    <row r="108" s="4" customFormat="1" ht="22" customHeight="1" spans="1:26">
      <c r="A108" s="21"/>
      <c r="B108" s="22"/>
      <c r="C108" s="22"/>
      <c r="D108" s="19" t="s">
        <v>366</v>
      </c>
      <c r="E108" s="21"/>
      <c r="F108" s="21"/>
      <c r="G108" s="24" t="s">
        <v>34</v>
      </c>
      <c r="H108" s="20" t="s">
        <v>363</v>
      </c>
      <c r="I108" s="21"/>
      <c r="J108" s="38"/>
      <c r="K108" s="21"/>
      <c r="L108" s="19" t="s">
        <v>367</v>
      </c>
      <c r="M108" s="38"/>
      <c r="N108" s="35">
        <v>6</v>
      </c>
      <c r="O108" s="36">
        <v>0</v>
      </c>
      <c r="P108" s="37">
        <v>92</v>
      </c>
      <c r="Q108" s="37">
        <v>316</v>
      </c>
      <c r="R108" s="52"/>
      <c r="S108" s="52"/>
      <c r="T108" s="53"/>
      <c r="U108" s="21"/>
      <c r="V108" s="54"/>
      <c r="W108" s="55"/>
      <c r="X108" s="11"/>
      <c r="Y108" s="11"/>
      <c r="Z108" s="11"/>
    </row>
    <row r="109" s="4" customFormat="1" ht="22" customHeight="1" spans="1:26">
      <c r="A109" s="24">
        <v>2</v>
      </c>
      <c r="B109" s="25" t="s">
        <v>360</v>
      </c>
      <c r="C109" s="25" t="s">
        <v>368</v>
      </c>
      <c r="D109" s="25" t="s">
        <v>369</v>
      </c>
      <c r="E109" s="25" t="s">
        <v>47</v>
      </c>
      <c r="F109" s="25" t="s">
        <v>34</v>
      </c>
      <c r="G109" s="25" t="s">
        <v>370</v>
      </c>
      <c r="H109" s="25" t="s">
        <v>371</v>
      </c>
      <c r="I109" s="25">
        <v>2022.01</v>
      </c>
      <c r="J109" s="39">
        <v>2022.1</v>
      </c>
      <c r="K109" s="25" t="s">
        <v>36</v>
      </c>
      <c r="L109" s="25" t="s">
        <v>372</v>
      </c>
      <c r="M109" s="39">
        <f t="shared" ref="M109:M111" si="10">SUM(N109:O109)</f>
        <v>150</v>
      </c>
      <c r="N109" s="39">
        <v>150</v>
      </c>
      <c r="O109" s="39">
        <v>0</v>
      </c>
      <c r="P109" s="25">
        <v>26</v>
      </c>
      <c r="Q109" s="25">
        <v>100</v>
      </c>
      <c r="R109" s="25">
        <v>2</v>
      </c>
      <c r="S109" s="25">
        <v>11</v>
      </c>
      <c r="T109" s="25" t="s">
        <v>365</v>
      </c>
      <c r="U109" s="26" t="s">
        <v>51</v>
      </c>
      <c r="V109" s="26" t="s">
        <v>373</v>
      </c>
      <c r="W109" s="57" t="s">
        <v>100</v>
      </c>
      <c r="X109" s="8"/>
      <c r="Y109" s="8"/>
      <c r="Z109" s="8"/>
    </row>
    <row r="110" s="4" customFormat="1" ht="22" customHeight="1" spans="1:26">
      <c r="A110" s="24">
        <v>3</v>
      </c>
      <c r="B110" s="25" t="s">
        <v>360</v>
      </c>
      <c r="C110" s="25" t="s">
        <v>368</v>
      </c>
      <c r="D110" s="25" t="s">
        <v>374</v>
      </c>
      <c r="E110" s="25" t="s">
        <v>32</v>
      </c>
      <c r="F110" s="25" t="s">
        <v>64</v>
      </c>
      <c r="G110" s="25" t="s">
        <v>65</v>
      </c>
      <c r="H110" s="25" t="s">
        <v>375</v>
      </c>
      <c r="I110" s="25">
        <v>2022.01</v>
      </c>
      <c r="J110" s="39">
        <v>2022.1</v>
      </c>
      <c r="K110" s="25" t="s">
        <v>36</v>
      </c>
      <c r="L110" s="25" t="s">
        <v>376</v>
      </c>
      <c r="M110" s="39">
        <f t="shared" si="10"/>
        <v>12</v>
      </c>
      <c r="N110" s="39">
        <v>12</v>
      </c>
      <c r="O110" s="39">
        <v>0</v>
      </c>
      <c r="P110" s="25">
        <v>71</v>
      </c>
      <c r="Q110" s="25">
        <v>238</v>
      </c>
      <c r="R110" s="25">
        <v>6</v>
      </c>
      <c r="S110" s="25">
        <v>18</v>
      </c>
      <c r="T110" s="25" t="s">
        <v>365</v>
      </c>
      <c r="U110" s="25" t="s">
        <v>39</v>
      </c>
      <c r="V110" s="26" t="s">
        <v>68</v>
      </c>
      <c r="W110" s="57" t="s">
        <v>100</v>
      </c>
      <c r="X110" s="8"/>
      <c r="Y110" s="8"/>
      <c r="Z110" s="8"/>
    </row>
    <row r="111" s="4" customFormat="1" ht="22" customHeight="1" spans="1:26">
      <c r="A111" s="24">
        <v>4</v>
      </c>
      <c r="B111" s="25" t="s">
        <v>360</v>
      </c>
      <c r="C111" s="25" t="s">
        <v>368</v>
      </c>
      <c r="D111" s="25" t="s">
        <v>377</v>
      </c>
      <c r="E111" s="25" t="s">
        <v>32</v>
      </c>
      <c r="F111" s="25" t="s">
        <v>64</v>
      </c>
      <c r="G111" s="25" t="s">
        <v>65</v>
      </c>
      <c r="H111" s="25" t="s">
        <v>378</v>
      </c>
      <c r="I111" s="25">
        <v>2022.01</v>
      </c>
      <c r="J111" s="39">
        <v>2022.1</v>
      </c>
      <c r="K111" s="25" t="s">
        <v>36</v>
      </c>
      <c r="L111" s="25" t="s">
        <v>379</v>
      </c>
      <c r="M111" s="39">
        <f t="shared" si="10"/>
        <v>8</v>
      </c>
      <c r="N111" s="39">
        <v>8</v>
      </c>
      <c r="O111" s="39">
        <v>0</v>
      </c>
      <c r="P111" s="25">
        <v>77</v>
      </c>
      <c r="Q111" s="25">
        <v>272</v>
      </c>
      <c r="R111" s="25">
        <v>4</v>
      </c>
      <c r="S111" s="25">
        <v>18</v>
      </c>
      <c r="T111" s="25" t="s">
        <v>365</v>
      </c>
      <c r="U111" s="25" t="s">
        <v>39</v>
      </c>
      <c r="V111" s="26" t="s">
        <v>68</v>
      </c>
      <c r="W111" s="57" t="s">
        <v>100</v>
      </c>
      <c r="X111" s="8"/>
      <c r="Y111" s="8"/>
      <c r="Z111" s="8"/>
    </row>
    <row r="112" s="4" customFormat="1" ht="22" customHeight="1" spans="1:26">
      <c r="A112" s="24">
        <v>5</v>
      </c>
      <c r="B112" s="19" t="s">
        <v>360</v>
      </c>
      <c r="C112" s="19" t="s">
        <v>380</v>
      </c>
      <c r="D112" s="19" t="s">
        <v>381</v>
      </c>
      <c r="E112" s="24" t="s">
        <v>32</v>
      </c>
      <c r="F112" s="24" t="s">
        <v>33</v>
      </c>
      <c r="G112" s="24" t="s">
        <v>34</v>
      </c>
      <c r="H112" s="20" t="s">
        <v>382</v>
      </c>
      <c r="I112" s="24">
        <v>2022.01</v>
      </c>
      <c r="J112" s="42">
        <v>2022.11</v>
      </c>
      <c r="K112" s="24" t="s">
        <v>36</v>
      </c>
      <c r="L112" s="23" t="s">
        <v>383</v>
      </c>
      <c r="M112" s="42">
        <v>6</v>
      </c>
      <c r="N112" s="35">
        <v>6</v>
      </c>
      <c r="O112" s="36">
        <v>0</v>
      </c>
      <c r="P112" s="37">
        <v>14</v>
      </c>
      <c r="Q112" s="37">
        <v>34</v>
      </c>
      <c r="R112" s="58">
        <v>1</v>
      </c>
      <c r="S112" s="58">
        <v>1</v>
      </c>
      <c r="T112" s="20" t="s">
        <v>365</v>
      </c>
      <c r="U112" s="24" t="s">
        <v>39</v>
      </c>
      <c r="V112" s="59" t="s">
        <v>40</v>
      </c>
      <c r="W112" s="20" t="s">
        <v>41</v>
      </c>
      <c r="X112" s="11"/>
      <c r="Y112" s="11"/>
      <c r="Z112" s="11"/>
    </row>
    <row r="113" s="8" customFormat="1" ht="22" customHeight="1" spans="1:23">
      <c r="A113" s="24">
        <v>6</v>
      </c>
      <c r="B113" s="25" t="s">
        <v>360</v>
      </c>
      <c r="C113" s="25" t="s">
        <v>384</v>
      </c>
      <c r="D113" s="25" t="s">
        <v>385</v>
      </c>
      <c r="E113" s="25" t="s">
        <v>32</v>
      </c>
      <c r="F113" s="25" t="s">
        <v>54</v>
      </c>
      <c r="G113" s="25" t="s">
        <v>34</v>
      </c>
      <c r="H113" s="25" t="s">
        <v>137</v>
      </c>
      <c r="I113" s="25">
        <v>2022.01</v>
      </c>
      <c r="J113" s="39">
        <v>2022.1</v>
      </c>
      <c r="K113" s="25" t="s">
        <v>86</v>
      </c>
      <c r="L113" s="25" t="s">
        <v>386</v>
      </c>
      <c r="M113" s="39">
        <f t="shared" ref="M113:M126" si="11">SUM(N113:O113)</f>
        <v>18.86</v>
      </c>
      <c r="N113" s="67">
        <v>18.86</v>
      </c>
      <c r="O113" s="39">
        <v>0</v>
      </c>
      <c r="P113" s="25">
        <v>156</v>
      </c>
      <c r="Q113" s="25">
        <v>546</v>
      </c>
      <c r="R113" s="25">
        <v>10</v>
      </c>
      <c r="S113" s="25">
        <v>17</v>
      </c>
      <c r="T113" s="25" t="s">
        <v>365</v>
      </c>
      <c r="U113" s="25" t="s">
        <v>39</v>
      </c>
      <c r="V113" s="26" t="s">
        <v>310</v>
      </c>
      <c r="W113" s="25" t="s">
        <v>53</v>
      </c>
    </row>
    <row r="114" s="4" customFormat="1" ht="22" customHeight="1" spans="1:26">
      <c r="A114" s="24">
        <v>7</v>
      </c>
      <c r="B114" s="25" t="s">
        <v>360</v>
      </c>
      <c r="C114" s="25" t="s">
        <v>384</v>
      </c>
      <c r="D114" s="25" t="s">
        <v>387</v>
      </c>
      <c r="E114" s="26" t="s">
        <v>32</v>
      </c>
      <c r="F114" s="25" t="s">
        <v>58</v>
      </c>
      <c r="G114" s="25" t="s">
        <v>34</v>
      </c>
      <c r="H114" s="25" t="s">
        <v>117</v>
      </c>
      <c r="I114" s="25">
        <v>2022.06</v>
      </c>
      <c r="J114" s="39">
        <v>2022.11</v>
      </c>
      <c r="K114" s="25" t="s">
        <v>36</v>
      </c>
      <c r="L114" s="25" t="s">
        <v>388</v>
      </c>
      <c r="M114" s="39">
        <f t="shared" si="11"/>
        <v>25.8</v>
      </c>
      <c r="N114" s="40">
        <v>25.8</v>
      </c>
      <c r="O114" s="41">
        <v>0</v>
      </c>
      <c r="P114" s="25">
        <v>196</v>
      </c>
      <c r="Q114" s="25">
        <v>480</v>
      </c>
      <c r="R114" s="25">
        <v>18</v>
      </c>
      <c r="S114" s="25">
        <v>64</v>
      </c>
      <c r="T114" s="25" t="s">
        <v>365</v>
      </c>
      <c r="U114" s="25" t="s">
        <v>39</v>
      </c>
      <c r="V114" s="26" t="s">
        <v>63</v>
      </c>
      <c r="W114" s="25" t="s">
        <v>53</v>
      </c>
      <c r="X114" s="10"/>
      <c r="Y114" s="10"/>
      <c r="Z114" s="10"/>
    </row>
    <row r="115" s="4" customFormat="1" ht="22" customHeight="1" spans="1:26">
      <c r="A115" s="24">
        <v>8</v>
      </c>
      <c r="B115" s="25" t="s">
        <v>360</v>
      </c>
      <c r="C115" s="25" t="s">
        <v>384</v>
      </c>
      <c r="D115" s="25" t="s">
        <v>389</v>
      </c>
      <c r="E115" s="26" t="s">
        <v>32</v>
      </c>
      <c r="F115" s="25" t="s">
        <v>58</v>
      </c>
      <c r="G115" s="25" t="s">
        <v>34</v>
      </c>
      <c r="H115" s="25" t="s">
        <v>117</v>
      </c>
      <c r="I115" s="25">
        <v>2022.06</v>
      </c>
      <c r="J115" s="39">
        <v>2022.11</v>
      </c>
      <c r="K115" s="25" t="s">
        <v>36</v>
      </c>
      <c r="L115" s="25" t="s">
        <v>390</v>
      </c>
      <c r="M115" s="39">
        <f t="shared" si="11"/>
        <v>23.2</v>
      </c>
      <c r="N115" s="40">
        <v>23.2</v>
      </c>
      <c r="O115" s="41">
        <v>0</v>
      </c>
      <c r="P115" s="25">
        <v>85</v>
      </c>
      <c r="Q115" s="25">
        <v>298</v>
      </c>
      <c r="R115" s="25">
        <v>7</v>
      </c>
      <c r="S115" s="25">
        <v>19</v>
      </c>
      <c r="T115" s="25" t="s">
        <v>365</v>
      </c>
      <c r="U115" s="25" t="s">
        <v>39</v>
      </c>
      <c r="V115" s="26" t="s">
        <v>63</v>
      </c>
      <c r="W115" s="25" t="s">
        <v>53</v>
      </c>
      <c r="X115" s="10"/>
      <c r="Y115" s="10"/>
      <c r="Z115" s="10"/>
    </row>
    <row r="116" s="8" customFormat="1" ht="22" customHeight="1" spans="1:23">
      <c r="A116" s="24">
        <v>9</v>
      </c>
      <c r="B116" s="25" t="s">
        <v>360</v>
      </c>
      <c r="C116" s="25" t="s">
        <v>384</v>
      </c>
      <c r="D116" s="25" t="s">
        <v>391</v>
      </c>
      <c r="E116" s="25" t="s">
        <v>32</v>
      </c>
      <c r="F116" s="25" t="s">
        <v>64</v>
      </c>
      <c r="G116" s="25" t="s">
        <v>34</v>
      </c>
      <c r="H116" s="25" t="s">
        <v>163</v>
      </c>
      <c r="I116" s="25">
        <v>2022.01</v>
      </c>
      <c r="J116" s="39">
        <v>2022.1</v>
      </c>
      <c r="K116" s="25" t="s">
        <v>86</v>
      </c>
      <c r="L116" s="25" t="s">
        <v>392</v>
      </c>
      <c r="M116" s="39">
        <f t="shared" si="11"/>
        <v>18.25</v>
      </c>
      <c r="N116" s="67">
        <v>18.25</v>
      </c>
      <c r="O116" s="39">
        <v>0</v>
      </c>
      <c r="P116" s="25">
        <v>202</v>
      </c>
      <c r="Q116" s="25">
        <v>692</v>
      </c>
      <c r="R116" s="25">
        <v>14</v>
      </c>
      <c r="S116" s="25">
        <v>22</v>
      </c>
      <c r="T116" s="25" t="s">
        <v>365</v>
      </c>
      <c r="U116" s="25" t="s">
        <v>39</v>
      </c>
      <c r="V116" s="26" t="s">
        <v>99</v>
      </c>
      <c r="W116" s="25" t="s">
        <v>53</v>
      </c>
    </row>
    <row r="117" s="4" customFormat="1" ht="22" customHeight="1" spans="1:26">
      <c r="A117" s="24">
        <v>10</v>
      </c>
      <c r="B117" s="25" t="s">
        <v>360</v>
      </c>
      <c r="C117" s="25" t="s">
        <v>384</v>
      </c>
      <c r="D117" s="25" t="s">
        <v>393</v>
      </c>
      <c r="E117" s="25" t="s">
        <v>32</v>
      </c>
      <c r="F117" s="25" t="s">
        <v>64</v>
      </c>
      <c r="G117" s="25" t="s">
        <v>65</v>
      </c>
      <c r="H117" s="25" t="s">
        <v>394</v>
      </c>
      <c r="I117" s="25">
        <v>2022.01</v>
      </c>
      <c r="J117" s="39">
        <v>2022.1</v>
      </c>
      <c r="K117" s="25" t="s">
        <v>36</v>
      </c>
      <c r="L117" s="25" t="s">
        <v>395</v>
      </c>
      <c r="M117" s="39">
        <f t="shared" si="11"/>
        <v>15</v>
      </c>
      <c r="N117" s="39">
        <v>15</v>
      </c>
      <c r="O117" s="44">
        <v>0</v>
      </c>
      <c r="P117" s="25">
        <v>107</v>
      </c>
      <c r="Q117" s="25">
        <v>350</v>
      </c>
      <c r="R117" s="25">
        <v>22</v>
      </c>
      <c r="S117" s="25">
        <v>62</v>
      </c>
      <c r="T117" s="25" t="s">
        <v>365</v>
      </c>
      <c r="U117" s="25" t="s">
        <v>39</v>
      </c>
      <c r="V117" s="26" t="s">
        <v>68</v>
      </c>
      <c r="W117" s="25" t="s">
        <v>53</v>
      </c>
      <c r="X117" s="8"/>
      <c r="Y117" s="8"/>
      <c r="Z117" s="8"/>
    </row>
    <row r="118" s="4" customFormat="1" ht="22" customHeight="1" spans="1:26">
      <c r="A118" s="24">
        <v>11</v>
      </c>
      <c r="B118" s="25" t="s">
        <v>360</v>
      </c>
      <c r="C118" s="25" t="s">
        <v>384</v>
      </c>
      <c r="D118" s="25" t="s">
        <v>396</v>
      </c>
      <c r="E118" s="25" t="s">
        <v>32</v>
      </c>
      <c r="F118" s="25" t="s">
        <v>64</v>
      </c>
      <c r="G118" s="25" t="s">
        <v>65</v>
      </c>
      <c r="H118" s="25" t="s">
        <v>397</v>
      </c>
      <c r="I118" s="25">
        <v>2022.01</v>
      </c>
      <c r="J118" s="39">
        <v>2022.1</v>
      </c>
      <c r="K118" s="25" t="s">
        <v>36</v>
      </c>
      <c r="L118" s="25" t="s">
        <v>398</v>
      </c>
      <c r="M118" s="39">
        <f t="shared" si="11"/>
        <v>15</v>
      </c>
      <c r="N118" s="39">
        <v>15</v>
      </c>
      <c r="O118" s="44">
        <v>0</v>
      </c>
      <c r="P118" s="25">
        <v>158</v>
      </c>
      <c r="Q118" s="25">
        <v>483</v>
      </c>
      <c r="R118" s="25">
        <v>8</v>
      </c>
      <c r="S118" s="25">
        <v>27</v>
      </c>
      <c r="T118" s="25" t="s">
        <v>365</v>
      </c>
      <c r="U118" s="25" t="s">
        <v>39</v>
      </c>
      <c r="V118" s="26" t="s">
        <v>68</v>
      </c>
      <c r="W118" s="25" t="s">
        <v>53</v>
      </c>
      <c r="X118" s="8"/>
      <c r="Y118" s="8"/>
      <c r="Z118" s="8"/>
    </row>
    <row r="119" s="4" customFormat="1" ht="22" customHeight="1" spans="1:26">
      <c r="A119" s="24">
        <v>12</v>
      </c>
      <c r="B119" s="25" t="s">
        <v>360</v>
      </c>
      <c r="C119" s="25" t="s">
        <v>399</v>
      </c>
      <c r="D119" s="25" t="s">
        <v>400</v>
      </c>
      <c r="E119" s="25" t="s">
        <v>47</v>
      </c>
      <c r="F119" s="25" t="s">
        <v>34</v>
      </c>
      <c r="G119" s="25" t="s">
        <v>401</v>
      </c>
      <c r="H119" s="25" t="s">
        <v>402</v>
      </c>
      <c r="I119" s="25">
        <v>2022.01</v>
      </c>
      <c r="J119" s="39">
        <v>2022.1</v>
      </c>
      <c r="K119" s="25" t="s">
        <v>73</v>
      </c>
      <c r="L119" s="25" t="s">
        <v>403</v>
      </c>
      <c r="M119" s="39">
        <f t="shared" si="11"/>
        <v>46.96</v>
      </c>
      <c r="N119" s="39">
        <v>46.96</v>
      </c>
      <c r="O119" s="44">
        <v>0</v>
      </c>
      <c r="P119" s="25">
        <v>46</v>
      </c>
      <c r="Q119" s="25">
        <v>139</v>
      </c>
      <c r="R119" s="25">
        <v>31</v>
      </c>
      <c r="S119" s="25">
        <v>76</v>
      </c>
      <c r="T119" s="25" t="s">
        <v>365</v>
      </c>
      <c r="U119" s="26" t="s">
        <v>51</v>
      </c>
      <c r="V119" s="26" t="s">
        <v>404</v>
      </c>
      <c r="W119" s="25" t="s">
        <v>77</v>
      </c>
      <c r="X119" s="8"/>
      <c r="Y119" s="8"/>
      <c r="Z119" s="8"/>
    </row>
    <row r="120" s="5" customFormat="1" ht="22" customHeight="1" spans="1:26">
      <c r="A120" s="24">
        <v>13</v>
      </c>
      <c r="B120" s="25" t="s">
        <v>360</v>
      </c>
      <c r="C120" s="25" t="s">
        <v>399</v>
      </c>
      <c r="D120" s="25" t="s">
        <v>405</v>
      </c>
      <c r="E120" s="25" t="s">
        <v>47</v>
      </c>
      <c r="F120" s="25" t="s">
        <v>34</v>
      </c>
      <c r="G120" s="25" t="s">
        <v>401</v>
      </c>
      <c r="H120" s="25" t="s">
        <v>406</v>
      </c>
      <c r="I120" s="25">
        <v>2022.01</v>
      </c>
      <c r="J120" s="39">
        <v>2022.1</v>
      </c>
      <c r="K120" s="25" t="s">
        <v>36</v>
      </c>
      <c r="L120" s="25" t="s">
        <v>407</v>
      </c>
      <c r="M120" s="39">
        <f t="shared" si="11"/>
        <v>100</v>
      </c>
      <c r="N120" s="39">
        <v>100</v>
      </c>
      <c r="O120" s="44">
        <v>0</v>
      </c>
      <c r="P120" s="25">
        <v>40</v>
      </c>
      <c r="Q120" s="25">
        <v>132</v>
      </c>
      <c r="R120" s="25">
        <v>31</v>
      </c>
      <c r="S120" s="25">
        <v>76</v>
      </c>
      <c r="T120" s="25" t="s">
        <v>365</v>
      </c>
      <c r="U120" s="26" t="s">
        <v>51</v>
      </c>
      <c r="V120" s="26" t="s">
        <v>408</v>
      </c>
      <c r="W120" s="25" t="s">
        <v>77</v>
      </c>
      <c r="X120" s="8"/>
      <c r="Y120" s="8"/>
      <c r="Z120" s="8"/>
    </row>
    <row r="121" s="4" customFormat="1" ht="22" customHeight="1" spans="1:26">
      <c r="A121" s="24">
        <v>14</v>
      </c>
      <c r="B121" s="25" t="s">
        <v>360</v>
      </c>
      <c r="C121" s="25" t="s">
        <v>399</v>
      </c>
      <c r="D121" s="25" t="s">
        <v>400</v>
      </c>
      <c r="E121" s="25" t="s">
        <v>32</v>
      </c>
      <c r="F121" s="25" t="s">
        <v>58</v>
      </c>
      <c r="G121" s="25" t="s">
        <v>34</v>
      </c>
      <c r="H121" s="25" t="s">
        <v>409</v>
      </c>
      <c r="I121" s="25">
        <v>2022.01</v>
      </c>
      <c r="J121" s="39">
        <v>2022.1</v>
      </c>
      <c r="K121" s="25" t="s">
        <v>36</v>
      </c>
      <c r="L121" s="25" t="s">
        <v>410</v>
      </c>
      <c r="M121" s="39">
        <f t="shared" si="11"/>
        <v>42.71</v>
      </c>
      <c r="N121" s="39">
        <v>42.71</v>
      </c>
      <c r="O121" s="44">
        <v>0</v>
      </c>
      <c r="P121" s="25">
        <v>75</v>
      </c>
      <c r="Q121" s="25">
        <v>247</v>
      </c>
      <c r="R121" s="25">
        <v>4</v>
      </c>
      <c r="S121" s="25">
        <v>9</v>
      </c>
      <c r="T121" s="25" t="s">
        <v>365</v>
      </c>
      <c r="U121" s="25" t="s">
        <v>39</v>
      </c>
      <c r="V121" s="26" t="s">
        <v>310</v>
      </c>
      <c r="W121" s="25" t="s">
        <v>77</v>
      </c>
      <c r="X121" s="8"/>
      <c r="Y121" s="8"/>
      <c r="Z121" s="8"/>
    </row>
    <row r="122" s="4" customFormat="1" ht="22" customHeight="1" spans="1:26">
      <c r="A122" s="24">
        <v>15</v>
      </c>
      <c r="B122" s="25" t="s">
        <v>360</v>
      </c>
      <c r="C122" s="25" t="s">
        <v>399</v>
      </c>
      <c r="D122" s="25" t="s">
        <v>400</v>
      </c>
      <c r="E122" s="25" t="s">
        <v>32</v>
      </c>
      <c r="F122" s="25" t="s">
        <v>58</v>
      </c>
      <c r="G122" s="25" t="s">
        <v>34</v>
      </c>
      <c r="H122" s="25" t="s">
        <v>163</v>
      </c>
      <c r="I122" s="25">
        <v>2022.01</v>
      </c>
      <c r="J122" s="39">
        <v>2022.1</v>
      </c>
      <c r="K122" s="25" t="s">
        <v>86</v>
      </c>
      <c r="L122" s="25" t="s">
        <v>411</v>
      </c>
      <c r="M122" s="39">
        <f t="shared" si="11"/>
        <v>47.47</v>
      </c>
      <c r="N122" s="39">
        <v>47.47</v>
      </c>
      <c r="O122" s="44">
        <v>0</v>
      </c>
      <c r="P122" s="25">
        <v>46</v>
      </c>
      <c r="Q122" s="25">
        <v>139</v>
      </c>
      <c r="R122" s="25">
        <v>10</v>
      </c>
      <c r="S122" s="25">
        <v>27</v>
      </c>
      <c r="T122" s="25" t="s">
        <v>365</v>
      </c>
      <c r="U122" s="25" t="s">
        <v>39</v>
      </c>
      <c r="V122" s="26" t="s">
        <v>310</v>
      </c>
      <c r="W122" s="25" t="s">
        <v>77</v>
      </c>
      <c r="X122" s="8"/>
      <c r="Y122" s="8"/>
      <c r="Z122" s="8"/>
    </row>
    <row r="123" s="4" customFormat="1" ht="22" customHeight="1" spans="1:26">
      <c r="A123" s="24">
        <v>16</v>
      </c>
      <c r="B123" s="25" t="s">
        <v>360</v>
      </c>
      <c r="C123" s="25" t="s">
        <v>399</v>
      </c>
      <c r="D123" s="25" t="s">
        <v>412</v>
      </c>
      <c r="E123" s="25" t="s">
        <v>32</v>
      </c>
      <c r="F123" s="25" t="s">
        <v>58</v>
      </c>
      <c r="G123" s="25" t="s">
        <v>34</v>
      </c>
      <c r="H123" s="25" t="s">
        <v>117</v>
      </c>
      <c r="I123" s="25">
        <v>2022.01</v>
      </c>
      <c r="J123" s="39">
        <v>2022.1</v>
      </c>
      <c r="K123" s="25" t="s">
        <v>36</v>
      </c>
      <c r="L123" s="25" t="s">
        <v>413</v>
      </c>
      <c r="M123" s="39">
        <f t="shared" si="11"/>
        <v>15.7</v>
      </c>
      <c r="N123" s="39">
        <v>15.7</v>
      </c>
      <c r="O123" s="39">
        <v>0</v>
      </c>
      <c r="P123" s="25">
        <v>75</v>
      </c>
      <c r="Q123" s="25">
        <v>193</v>
      </c>
      <c r="R123" s="25">
        <v>5</v>
      </c>
      <c r="S123" s="25">
        <v>13</v>
      </c>
      <c r="T123" s="25" t="s">
        <v>365</v>
      </c>
      <c r="U123" s="25" t="s">
        <v>39</v>
      </c>
      <c r="V123" s="26" t="s">
        <v>119</v>
      </c>
      <c r="W123" s="25" t="s">
        <v>77</v>
      </c>
      <c r="X123" s="8"/>
      <c r="Y123" s="8"/>
      <c r="Z123" s="8"/>
    </row>
    <row r="124" s="4" customFormat="1" ht="22" customHeight="1" spans="1:26">
      <c r="A124" s="24">
        <v>17</v>
      </c>
      <c r="B124" s="25" t="s">
        <v>360</v>
      </c>
      <c r="C124" s="25" t="s">
        <v>399</v>
      </c>
      <c r="D124" s="25" t="s">
        <v>414</v>
      </c>
      <c r="E124" s="25" t="s">
        <v>32</v>
      </c>
      <c r="F124" s="25" t="s">
        <v>64</v>
      </c>
      <c r="G124" s="25" t="s">
        <v>65</v>
      </c>
      <c r="H124" s="25" t="s">
        <v>415</v>
      </c>
      <c r="I124" s="25">
        <v>2022.01</v>
      </c>
      <c r="J124" s="39">
        <v>2022.1</v>
      </c>
      <c r="K124" s="25" t="s">
        <v>36</v>
      </c>
      <c r="L124" s="25" t="s">
        <v>416</v>
      </c>
      <c r="M124" s="39">
        <f t="shared" si="11"/>
        <v>12</v>
      </c>
      <c r="N124" s="39">
        <v>12</v>
      </c>
      <c r="O124" s="39">
        <v>0</v>
      </c>
      <c r="P124" s="25">
        <v>45</v>
      </c>
      <c r="Q124" s="25">
        <v>152</v>
      </c>
      <c r="R124" s="25">
        <v>8</v>
      </c>
      <c r="S124" s="25">
        <v>16</v>
      </c>
      <c r="T124" s="25" t="s">
        <v>365</v>
      </c>
      <c r="U124" s="25" t="s">
        <v>39</v>
      </c>
      <c r="V124" s="26" t="s">
        <v>68</v>
      </c>
      <c r="W124" s="25" t="s">
        <v>77</v>
      </c>
      <c r="X124" s="8"/>
      <c r="Y124" s="8"/>
      <c r="Z124" s="8"/>
    </row>
    <row r="125" s="4" customFormat="1" ht="22" customHeight="1" spans="1:26">
      <c r="A125" s="24">
        <v>18</v>
      </c>
      <c r="B125" s="25" t="s">
        <v>360</v>
      </c>
      <c r="C125" s="25" t="s">
        <v>399</v>
      </c>
      <c r="D125" s="25" t="s">
        <v>417</v>
      </c>
      <c r="E125" s="25" t="s">
        <v>32</v>
      </c>
      <c r="F125" s="25" t="s">
        <v>64</v>
      </c>
      <c r="G125" s="25" t="s">
        <v>65</v>
      </c>
      <c r="H125" s="25" t="s">
        <v>418</v>
      </c>
      <c r="I125" s="25">
        <v>2022.01</v>
      </c>
      <c r="J125" s="39">
        <v>2022.1</v>
      </c>
      <c r="K125" s="25" t="s">
        <v>36</v>
      </c>
      <c r="L125" s="25" t="s">
        <v>419</v>
      </c>
      <c r="M125" s="39">
        <f t="shared" si="11"/>
        <v>15</v>
      </c>
      <c r="N125" s="39">
        <v>15</v>
      </c>
      <c r="O125" s="39">
        <v>0</v>
      </c>
      <c r="P125" s="25">
        <v>104</v>
      </c>
      <c r="Q125" s="25">
        <v>349</v>
      </c>
      <c r="R125" s="25">
        <v>2</v>
      </c>
      <c r="S125" s="25">
        <v>2</v>
      </c>
      <c r="T125" s="25" t="s">
        <v>365</v>
      </c>
      <c r="U125" s="25" t="s">
        <v>39</v>
      </c>
      <c r="V125" s="26" t="s">
        <v>68</v>
      </c>
      <c r="W125" s="25" t="s">
        <v>77</v>
      </c>
      <c r="X125" s="8"/>
      <c r="Y125" s="8"/>
      <c r="Z125" s="8"/>
    </row>
    <row r="126" s="4" customFormat="1" ht="22" customHeight="1" spans="1:26">
      <c r="A126" s="24">
        <v>19</v>
      </c>
      <c r="B126" s="25" t="s">
        <v>360</v>
      </c>
      <c r="C126" s="25" t="s">
        <v>399</v>
      </c>
      <c r="D126" s="25" t="s">
        <v>412</v>
      </c>
      <c r="E126" s="25" t="s">
        <v>32</v>
      </c>
      <c r="F126" s="25" t="s">
        <v>64</v>
      </c>
      <c r="G126" s="25" t="s">
        <v>65</v>
      </c>
      <c r="H126" s="25" t="s">
        <v>420</v>
      </c>
      <c r="I126" s="25">
        <v>2022.01</v>
      </c>
      <c r="J126" s="39">
        <v>2022.1</v>
      </c>
      <c r="K126" s="25" t="s">
        <v>36</v>
      </c>
      <c r="L126" s="25" t="s">
        <v>421</v>
      </c>
      <c r="M126" s="39">
        <f t="shared" si="11"/>
        <v>2.5</v>
      </c>
      <c r="N126" s="39">
        <v>2.5</v>
      </c>
      <c r="O126" s="39">
        <v>0</v>
      </c>
      <c r="P126" s="25">
        <v>96</v>
      </c>
      <c r="Q126" s="25">
        <v>303</v>
      </c>
      <c r="R126" s="25">
        <v>5</v>
      </c>
      <c r="S126" s="25">
        <v>13</v>
      </c>
      <c r="T126" s="25" t="s">
        <v>365</v>
      </c>
      <c r="U126" s="25" t="s">
        <v>39</v>
      </c>
      <c r="V126" s="26" t="s">
        <v>68</v>
      </c>
      <c r="W126" s="25" t="s">
        <v>77</v>
      </c>
      <c r="X126" s="8"/>
      <c r="Y126" s="8"/>
      <c r="Z126" s="8"/>
    </row>
    <row r="127" s="4" customFormat="1" ht="22" customHeight="1" spans="1:26">
      <c r="A127" s="24">
        <v>20</v>
      </c>
      <c r="B127" s="19" t="s">
        <v>360</v>
      </c>
      <c r="C127" s="19" t="s">
        <v>422</v>
      </c>
      <c r="D127" s="19" t="s">
        <v>423</v>
      </c>
      <c r="E127" s="24" t="s">
        <v>32</v>
      </c>
      <c r="F127" s="24" t="s">
        <v>33</v>
      </c>
      <c r="G127" s="24" t="s">
        <v>34</v>
      </c>
      <c r="H127" s="20" t="s">
        <v>43</v>
      </c>
      <c r="I127" s="24">
        <v>2022.01</v>
      </c>
      <c r="J127" s="42">
        <v>2022.11</v>
      </c>
      <c r="K127" s="24" t="s">
        <v>36</v>
      </c>
      <c r="L127" s="19" t="s">
        <v>424</v>
      </c>
      <c r="M127" s="42">
        <v>6</v>
      </c>
      <c r="N127" s="35">
        <v>6</v>
      </c>
      <c r="O127" s="36">
        <v>0</v>
      </c>
      <c r="P127" s="37">
        <v>41</v>
      </c>
      <c r="Q127" s="37">
        <v>156</v>
      </c>
      <c r="R127" s="58">
        <v>4</v>
      </c>
      <c r="S127" s="58">
        <v>8</v>
      </c>
      <c r="T127" s="20" t="s">
        <v>365</v>
      </c>
      <c r="U127" s="24" t="s">
        <v>39</v>
      </c>
      <c r="V127" s="59" t="s">
        <v>40</v>
      </c>
      <c r="W127" s="20" t="s">
        <v>41</v>
      </c>
      <c r="X127" s="11"/>
      <c r="Y127" s="11"/>
      <c r="Z127" s="11"/>
    </row>
    <row r="128" s="4" customFormat="1" ht="22" customHeight="1" spans="1:26">
      <c r="A128" s="24">
        <v>1</v>
      </c>
      <c r="B128" s="25" t="s">
        <v>425</v>
      </c>
      <c r="C128" s="25" t="s">
        <v>426</v>
      </c>
      <c r="D128" s="25" t="s">
        <v>427</v>
      </c>
      <c r="E128" s="25" t="s">
        <v>47</v>
      </c>
      <c r="F128" s="25" t="s">
        <v>34</v>
      </c>
      <c r="G128" s="25" t="s">
        <v>428</v>
      </c>
      <c r="H128" s="25" t="s">
        <v>429</v>
      </c>
      <c r="I128" s="25">
        <v>2022.01</v>
      </c>
      <c r="J128" s="39">
        <v>2022.1</v>
      </c>
      <c r="K128" s="25" t="s">
        <v>36</v>
      </c>
      <c r="L128" s="25" t="s">
        <v>430</v>
      </c>
      <c r="M128" s="39">
        <f t="shared" ref="M128:M135" si="12">SUM(N128:O128)</f>
        <v>47.22</v>
      </c>
      <c r="N128" s="39">
        <v>47.22</v>
      </c>
      <c r="O128" s="39">
        <v>0</v>
      </c>
      <c r="P128" s="25">
        <v>21</v>
      </c>
      <c r="Q128" s="25">
        <v>78</v>
      </c>
      <c r="R128" s="25">
        <v>12</v>
      </c>
      <c r="S128" s="25">
        <v>30</v>
      </c>
      <c r="T128" s="25" t="s">
        <v>431</v>
      </c>
      <c r="U128" s="26" t="s">
        <v>51</v>
      </c>
      <c r="V128" s="26" t="s">
        <v>432</v>
      </c>
      <c r="W128" s="25" t="s">
        <v>53</v>
      </c>
      <c r="X128" s="8"/>
      <c r="Y128" s="8"/>
      <c r="Z128" s="8"/>
    </row>
    <row r="129" s="4" customFormat="1" ht="22" customHeight="1" spans="1:26">
      <c r="A129" s="24">
        <v>2</v>
      </c>
      <c r="B129" s="25" t="s">
        <v>425</v>
      </c>
      <c r="C129" s="25" t="s">
        <v>426</v>
      </c>
      <c r="D129" s="25" t="s">
        <v>433</v>
      </c>
      <c r="E129" s="25" t="s">
        <v>32</v>
      </c>
      <c r="F129" s="25" t="s">
        <v>64</v>
      </c>
      <c r="G129" s="25" t="s">
        <v>34</v>
      </c>
      <c r="H129" s="25" t="s">
        <v>434</v>
      </c>
      <c r="I129" s="25">
        <v>2022.01</v>
      </c>
      <c r="J129" s="39">
        <v>2022.1</v>
      </c>
      <c r="K129" s="25" t="s">
        <v>86</v>
      </c>
      <c r="L129" s="25" t="s">
        <v>435</v>
      </c>
      <c r="M129" s="39">
        <f t="shared" si="12"/>
        <v>31.39</v>
      </c>
      <c r="N129" s="39">
        <v>31.39</v>
      </c>
      <c r="O129" s="39">
        <v>0</v>
      </c>
      <c r="P129" s="25">
        <v>70</v>
      </c>
      <c r="Q129" s="25">
        <v>297</v>
      </c>
      <c r="R129" s="25">
        <v>12</v>
      </c>
      <c r="S129" s="25">
        <v>30</v>
      </c>
      <c r="T129" s="25" t="s">
        <v>431</v>
      </c>
      <c r="U129" s="25" t="s">
        <v>39</v>
      </c>
      <c r="V129" s="26" t="s">
        <v>436</v>
      </c>
      <c r="W129" s="25" t="s">
        <v>53</v>
      </c>
      <c r="X129" s="8"/>
      <c r="Y129" s="8"/>
      <c r="Z129" s="8"/>
    </row>
    <row r="130" s="4" customFormat="1" ht="22" customHeight="1" spans="1:26">
      <c r="A130" s="24">
        <v>3</v>
      </c>
      <c r="B130" s="25" t="s">
        <v>425</v>
      </c>
      <c r="C130" s="25" t="s">
        <v>437</v>
      </c>
      <c r="D130" s="25" t="s">
        <v>438</v>
      </c>
      <c r="E130" s="25" t="s">
        <v>47</v>
      </c>
      <c r="F130" s="25" t="s">
        <v>34</v>
      </c>
      <c r="G130" s="25" t="s">
        <v>439</v>
      </c>
      <c r="H130" s="25" t="s">
        <v>440</v>
      </c>
      <c r="I130" s="25">
        <v>2022.01</v>
      </c>
      <c r="J130" s="39">
        <v>2022.1</v>
      </c>
      <c r="K130" s="25" t="s">
        <v>36</v>
      </c>
      <c r="L130" s="25" t="s">
        <v>441</v>
      </c>
      <c r="M130" s="39">
        <f t="shared" si="12"/>
        <v>444.75</v>
      </c>
      <c r="N130" s="39">
        <v>444.75</v>
      </c>
      <c r="O130" s="39">
        <v>0</v>
      </c>
      <c r="P130" s="25">
        <v>156</v>
      </c>
      <c r="Q130" s="25">
        <v>556</v>
      </c>
      <c r="R130" s="25">
        <v>18</v>
      </c>
      <c r="S130" s="25">
        <v>53</v>
      </c>
      <c r="T130" s="25" t="s">
        <v>431</v>
      </c>
      <c r="U130" s="26" t="s">
        <v>51</v>
      </c>
      <c r="V130" s="26" t="s">
        <v>442</v>
      </c>
      <c r="W130" s="57" t="s">
        <v>100</v>
      </c>
      <c r="X130" s="8"/>
      <c r="Y130" s="8"/>
      <c r="Z130" s="8"/>
    </row>
    <row r="131" s="4" customFormat="1" ht="22" customHeight="1" spans="1:26">
      <c r="A131" s="24">
        <v>4</v>
      </c>
      <c r="B131" s="25" t="s">
        <v>425</v>
      </c>
      <c r="C131" s="25" t="s">
        <v>437</v>
      </c>
      <c r="D131" s="25" t="s">
        <v>443</v>
      </c>
      <c r="E131" s="25" t="s">
        <v>32</v>
      </c>
      <c r="F131" s="25" t="s">
        <v>54</v>
      </c>
      <c r="G131" s="25" t="s">
        <v>34</v>
      </c>
      <c r="H131" s="25" t="s">
        <v>444</v>
      </c>
      <c r="I131" s="25">
        <v>2022.01</v>
      </c>
      <c r="J131" s="39">
        <v>2022.1</v>
      </c>
      <c r="K131" s="25" t="s">
        <v>86</v>
      </c>
      <c r="L131" s="25" t="s">
        <v>445</v>
      </c>
      <c r="M131" s="39">
        <f t="shared" si="12"/>
        <v>17.53</v>
      </c>
      <c r="N131" s="39">
        <v>17.53</v>
      </c>
      <c r="O131" s="39">
        <v>0</v>
      </c>
      <c r="P131" s="25">
        <v>75</v>
      </c>
      <c r="Q131" s="25">
        <v>275</v>
      </c>
      <c r="R131" s="25">
        <v>5</v>
      </c>
      <c r="S131" s="25">
        <v>18</v>
      </c>
      <c r="T131" s="25" t="s">
        <v>431</v>
      </c>
      <c r="U131" s="25" t="s">
        <v>39</v>
      </c>
      <c r="V131" s="26" t="s">
        <v>446</v>
      </c>
      <c r="W131" s="57" t="s">
        <v>100</v>
      </c>
      <c r="X131" s="8"/>
      <c r="Y131" s="8"/>
      <c r="Z131" s="8"/>
    </row>
    <row r="132" s="4" customFormat="1" ht="22" customHeight="1" spans="1:26">
      <c r="A132" s="24">
        <v>5</v>
      </c>
      <c r="B132" s="25" t="s">
        <v>425</v>
      </c>
      <c r="C132" s="25" t="s">
        <v>437</v>
      </c>
      <c r="D132" s="25" t="s">
        <v>438</v>
      </c>
      <c r="E132" s="25" t="s">
        <v>32</v>
      </c>
      <c r="F132" s="25" t="s">
        <v>54</v>
      </c>
      <c r="G132" s="25" t="s">
        <v>34</v>
      </c>
      <c r="H132" s="25" t="s">
        <v>137</v>
      </c>
      <c r="I132" s="25">
        <v>2022.01</v>
      </c>
      <c r="J132" s="39">
        <v>2022.1</v>
      </c>
      <c r="K132" s="25" t="s">
        <v>36</v>
      </c>
      <c r="L132" s="25" t="s">
        <v>447</v>
      </c>
      <c r="M132" s="39">
        <f t="shared" si="12"/>
        <v>21.76</v>
      </c>
      <c r="N132" s="39">
        <v>21.76</v>
      </c>
      <c r="O132" s="39">
        <v>0</v>
      </c>
      <c r="P132" s="25">
        <v>156</v>
      </c>
      <c r="Q132" s="25">
        <v>556</v>
      </c>
      <c r="R132" s="25">
        <v>18</v>
      </c>
      <c r="S132" s="25">
        <v>53</v>
      </c>
      <c r="T132" s="25" t="s">
        <v>431</v>
      </c>
      <c r="U132" s="25" t="s">
        <v>39</v>
      </c>
      <c r="V132" s="26" t="s">
        <v>448</v>
      </c>
      <c r="W132" s="57" t="s">
        <v>100</v>
      </c>
      <c r="X132" s="8"/>
      <c r="Y132" s="8"/>
      <c r="Z132" s="8"/>
    </row>
    <row r="133" s="4" customFormat="1" ht="22" customHeight="1" spans="1:26">
      <c r="A133" s="24">
        <v>6</v>
      </c>
      <c r="B133" s="25" t="s">
        <v>425</v>
      </c>
      <c r="C133" s="25" t="s">
        <v>449</v>
      </c>
      <c r="D133" s="25" t="s">
        <v>450</v>
      </c>
      <c r="E133" s="25" t="s">
        <v>47</v>
      </c>
      <c r="F133" s="25" t="s">
        <v>34</v>
      </c>
      <c r="G133" s="25" t="s">
        <v>451</v>
      </c>
      <c r="H133" s="25" t="s">
        <v>452</v>
      </c>
      <c r="I133" s="25">
        <v>2022.01</v>
      </c>
      <c r="J133" s="39">
        <v>2022.1</v>
      </c>
      <c r="K133" s="25" t="s">
        <v>36</v>
      </c>
      <c r="L133" s="25" t="s">
        <v>430</v>
      </c>
      <c r="M133" s="39">
        <f t="shared" si="12"/>
        <v>47.22</v>
      </c>
      <c r="N133" s="39">
        <v>47.22</v>
      </c>
      <c r="O133" s="39">
        <v>0</v>
      </c>
      <c r="P133" s="25">
        <v>71</v>
      </c>
      <c r="Q133" s="25">
        <v>245</v>
      </c>
      <c r="R133" s="25">
        <v>5</v>
      </c>
      <c r="S133" s="25">
        <v>14</v>
      </c>
      <c r="T133" s="25" t="s">
        <v>431</v>
      </c>
      <c r="U133" s="26" t="s">
        <v>51</v>
      </c>
      <c r="V133" s="26" t="s">
        <v>453</v>
      </c>
      <c r="W133" s="25" t="s">
        <v>77</v>
      </c>
      <c r="X133" s="8"/>
      <c r="Y133" s="8"/>
      <c r="Z133" s="8"/>
    </row>
    <row r="134" s="4" customFormat="1" ht="22" customHeight="1" spans="1:26">
      <c r="A134" s="24">
        <v>7</v>
      </c>
      <c r="B134" s="25" t="s">
        <v>425</v>
      </c>
      <c r="C134" s="25" t="s">
        <v>449</v>
      </c>
      <c r="D134" s="25" t="s">
        <v>454</v>
      </c>
      <c r="E134" s="25" t="s">
        <v>32</v>
      </c>
      <c r="F134" s="25" t="s">
        <v>64</v>
      </c>
      <c r="G134" s="25" t="s">
        <v>34</v>
      </c>
      <c r="H134" s="25" t="s">
        <v>455</v>
      </c>
      <c r="I134" s="25">
        <v>2022.01</v>
      </c>
      <c r="J134" s="39">
        <v>2022.1</v>
      </c>
      <c r="K134" s="25" t="s">
        <v>86</v>
      </c>
      <c r="L134" s="25" t="s">
        <v>456</v>
      </c>
      <c r="M134" s="39">
        <f t="shared" si="12"/>
        <v>21.5</v>
      </c>
      <c r="N134" s="39">
        <v>21.5</v>
      </c>
      <c r="O134" s="39">
        <v>0</v>
      </c>
      <c r="P134" s="25">
        <v>71</v>
      </c>
      <c r="Q134" s="25">
        <v>245</v>
      </c>
      <c r="R134" s="25">
        <v>5</v>
      </c>
      <c r="S134" s="25">
        <v>14</v>
      </c>
      <c r="T134" s="25" t="s">
        <v>431</v>
      </c>
      <c r="U134" s="25" t="s">
        <v>39</v>
      </c>
      <c r="V134" s="26" t="s">
        <v>57</v>
      </c>
      <c r="W134" s="25" t="s">
        <v>77</v>
      </c>
      <c r="X134" s="8"/>
      <c r="Y134" s="8"/>
      <c r="Z134" s="8"/>
    </row>
    <row r="135" s="4" customFormat="1" ht="22" customHeight="1" spans="1:26">
      <c r="A135" s="24">
        <v>8</v>
      </c>
      <c r="B135" s="25" t="s">
        <v>425</v>
      </c>
      <c r="C135" s="25" t="s">
        <v>449</v>
      </c>
      <c r="D135" s="25" t="s">
        <v>450</v>
      </c>
      <c r="E135" s="25" t="s">
        <v>32</v>
      </c>
      <c r="F135" s="25" t="s">
        <v>64</v>
      </c>
      <c r="G135" s="25" t="s">
        <v>34</v>
      </c>
      <c r="H135" s="25" t="s">
        <v>457</v>
      </c>
      <c r="I135" s="25">
        <v>2022.01</v>
      </c>
      <c r="J135" s="39">
        <v>2022.1</v>
      </c>
      <c r="K135" s="25" t="s">
        <v>86</v>
      </c>
      <c r="L135" s="25" t="s">
        <v>458</v>
      </c>
      <c r="M135" s="39">
        <f t="shared" si="12"/>
        <v>34.39</v>
      </c>
      <c r="N135" s="39">
        <v>34.39</v>
      </c>
      <c r="O135" s="39">
        <v>0</v>
      </c>
      <c r="P135" s="25">
        <v>209</v>
      </c>
      <c r="Q135" s="25">
        <v>761</v>
      </c>
      <c r="R135" s="25">
        <v>11</v>
      </c>
      <c r="S135" s="25">
        <v>24</v>
      </c>
      <c r="T135" s="25" t="s">
        <v>431</v>
      </c>
      <c r="U135" s="25" t="s">
        <v>39</v>
      </c>
      <c r="V135" s="62" t="s">
        <v>459</v>
      </c>
      <c r="W135" s="25" t="s">
        <v>77</v>
      </c>
      <c r="X135" s="8"/>
      <c r="Y135" s="8"/>
      <c r="Z135" s="8"/>
    </row>
    <row r="136" s="4" customFormat="1" ht="22" customHeight="1" spans="1:26">
      <c r="A136" s="17">
        <v>9</v>
      </c>
      <c r="B136" s="18" t="s">
        <v>425</v>
      </c>
      <c r="C136" s="18" t="s">
        <v>460</v>
      </c>
      <c r="D136" s="19" t="s">
        <v>461</v>
      </c>
      <c r="E136" s="17" t="s">
        <v>32</v>
      </c>
      <c r="F136" s="17" t="s">
        <v>33</v>
      </c>
      <c r="G136" s="24" t="s">
        <v>34</v>
      </c>
      <c r="H136" s="20" t="s">
        <v>125</v>
      </c>
      <c r="I136" s="17">
        <v>2022.01</v>
      </c>
      <c r="J136" s="17">
        <v>2022.11</v>
      </c>
      <c r="K136" s="17" t="s">
        <v>36</v>
      </c>
      <c r="L136" s="19" t="s">
        <v>462</v>
      </c>
      <c r="M136" s="34">
        <f>N136+N137</f>
        <v>12</v>
      </c>
      <c r="N136" s="35">
        <v>6</v>
      </c>
      <c r="O136" s="36">
        <v>0</v>
      </c>
      <c r="P136" s="43">
        <v>70</v>
      </c>
      <c r="Q136" s="43">
        <v>272</v>
      </c>
      <c r="R136" s="48">
        <v>12</v>
      </c>
      <c r="S136" s="48">
        <v>46</v>
      </c>
      <c r="T136" s="48" t="s">
        <v>431</v>
      </c>
      <c r="U136" s="49" t="s">
        <v>39</v>
      </c>
      <c r="V136" s="49" t="s">
        <v>40</v>
      </c>
      <c r="W136" s="51" t="s">
        <v>41</v>
      </c>
      <c r="X136" s="11"/>
      <c r="Y136" s="11"/>
      <c r="Z136" s="11"/>
    </row>
    <row r="137" s="4" customFormat="1" ht="22" customHeight="1" spans="1:26">
      <c r="A137" s="21"/>
      <c r="B137" s="22"/>
      <c r="C137" s="22"/>
      <c r="D137" s="19" t="s">
        <v>463</v>
      </c>
      <c r="E137" s="21"/>
      <c r="F137" s="21"/>
      <c r="G137" s="24" t="s">
        <v>34</v>
      </c>
      <c r="H137" s="20" t="s">
        <v>125</v>
      </c>
      <c r="I137" s="21"/>
      <c r="J137" s="21"/>
      <c r="K137" s="21"/>
      <c r="L137" s="19" t="s">
        <v>464</v>
      </c>
      <c r="M137" s="38"/>
      <c r="N137" s="35">
        <v>6</v>
      </c>
      <c r="O137" s="36">
        <v>0</v>
      </c>
      <c r="P137" s="37">
        <v>62</v>
      </c>
      <c r="Q137" s="37">
        <v>272</v>
      </c>
      <c r="R137" s="52"/>
      <c r="S137" s="52"/>
      <c r="T137" s="52"/>
      <c r="U137" s="53"/>
      <c r="V137" s="53"/>
      <c r="W137" s="55"/>
      <c r="X137" s="11"/>
      <c r="Y137" s="11"/>
      <c r="Z137" s="11"/>
    </row>
    <row r="138" s="4" customFormat="1" ht="22" customHeight="1" spans="1:26">
      <c r="A138" s="24">
        <v>10</v>
      </c>
      <c r="B138" s="25" t="s">
        <v>425</v>
      </c>
      <c r="C138" s="25" t="s">
        <v>465</v>
      </c>
      <c r="D138" s="25" t="s">
        <v>466</v>
      </c>
      <c r="E138" s="25" t="s">
        <v>32</v>
      </c>
      <c r="F138" s="25" t="s">
        <v>54</v>
      </c>
      <c r="G138" s="25" t="s">
        <v>34</v>
      </c>
      <c r="H138" s="25" t="s">
        <v>467</v>
      </c>
      <c r="I138" s="25">
        <v>2022.01</v>
      </c>
      <c r="J138" s="39">
        <v>2022.1</v>
      </c>
      <c r="K138" s="25" t="s">
        <v>36</v>
      </c>
      <c r="L138" s="25" t="s">
        <v>468</v>
      </c>
      <c r="M138" s="39">
        <f>SUM(N138:O138)</f>
        <v>7.06</v>
      </c>
      <c r="N138" s="39">
        <v>7.06</v>
      </c>
      <c r="O138" s="39">
        <v>0</v>
      </c>
      <c r="P138" s="25">
        <v>62</v>
      </c>
      <c r="Q138" s="25">
        <v>246</v>
      </c>
      <c r="R138" s="25">
        <v>8</v>
      </c>
      <c r="S138" s="25">
        <v>34</v>
      </c>
      <c r="T138" s="25" t="s">
        <v>431</v>
      </c>
      <c r="U138" s="25" t="s">
        <v>39</v>
      </c>
      <c r="V138" s="26" t="s">
        <v>310</v>
      </c>
      <c r="W138" s="57" t="s">
        <v>100</v>
      </c>
      <c r="X138" s="8"/>
      <c r="Y138" s="8"/>
      <c r="Z138" s="8"/>
    </row>
    <row r="139" s="4" customFormat="1" ht="22" customHeight="1" spans="1:26">
      <c r="A139" s="24">
        <v>11</v>
      </c>
      <c r="B139" s="25" t="s">
        <v>425</v>
      </c>
      <c r="C139" s="25" t="s">
        <v>465</v>
      </c>
      <c r="D139" s="25" t="s">
        <v>469</v>
      </c>
      <c r="E139" s="26" t="s">
        <v>32</v>
      </c>
      <c r="F139" s="25" t="s">
        <v>64</v>
      </c>
      <c r="G139" s="25" t="s">
        <v>34</v>
      </c>
      <c r="H139" s="25" t="s">
        <v>470</v>
      </c>
      <c r="I139" s="25">
        <v>2022.06</v>
      </c>
      <c r="J139" s="39">
        <v>2022.11</v>
      </c>
      <c r="K139" s="25" t="s">
        <v>36</v>
      </c>
      <c r="L139" s="25" t="s">
        <v>471</v>
      </c>
      <c r="M139" s="39">
        <f>SUM(N139:O139)</f>
        <v>34.5</v>
      </c>
      <c r="N139" s="40">
        <v>34.5</v>
      </c>
      <c r="O139" s="41">
        <v>0</v>
      </c>
      <c r="P139" s="71">
        <v>93</v>
      </c>
      <c r="Q139" s="71">
        <v>308</v>
      </c>
      <c r="R139" s="71">
        <v>17</v>
      </c>
      <c r="S139" s="71">
        <v>29</v>
      </c>
      <c r="T139" s="25" t="s">
        <v>431</v>
      </c>
      <c r="U139" s="25" t="s">
        <v>39</v>
      </c>
      <c r="V139" s="26" t="s">
        <v>253</v>
      </c>
      <c r="W139" s="57" t="s">
        <v>100</v>
      </c>
      <c r="X139" s="10"/>
      <c r="Y139" s="10"/>
      <c r="Z139" s="10"/>
    </row>
    <row r="140" s="4" customFormat="1" ht="22" customHeight="1" spans="1:26">
      <c r="A140" s="24">
        <v>12</v>
      </c>
      <c r="B140" s="19" t="s">
        <v>425</v>
      </c>
      <c r="C140" s="23" t="s">
        <v>472</v>
      </c>
      <c r="D140" s="19" t="s">
        <v>473</v>
      </c>
      <c r="E140" s="24" t="s">
        <v>32</v>
      </c>
      <c r="F140" s="24" t="s">
        <v>33</v>
      </c>
      <c r="G140" s="24" t="s">
        <v>34</v>
      </c>
      <c r="H140" s="20" t="s">
        <v>474</v>
      </c>
      <c r="I140" s="24">
        <v>2022.01</v>
      </c>
      <c r="J140" s="42">
        <v>2022.11</v>
      </c>
      <c r="K140" s="24" t="s">
        <v>36</v>
      </c>
      <c r="L140" s="19" t="s">
        <v>475</v>
      </c>
      <c r="M140" s="42">
        <v>6</v>
      </c>
      <c r="N140" s="35">
        <v>6</v>
      </c>
      <c r="O140" s="36">
        <v>0</v>
      </c>
      <c r="P140" s="37">
        <v>86</v>
      </c>
      <c r="Q140" s="37">
        <v>242</v>
      </c>
      <c r="R140" s="70">
        <v>8</v>
      </c>
      <c r="S140" s="70">
        <v>31</v>
      </c>
      <c r="T140" s="20" t="s">
        <v>431</v>
      </c>
      <c r="U140" s="24" t="s">
        <v>39</v>
      </c>
      <c r="V140" s="59" t="s">
        <v>40</v>
      </c>
      <c r="W140" s="20" t="s">
        <v>41</v>
      </c>
      <c r="X140" s="11"/>
      <c r="Y140" s="11"/>
      <c r="Z140" s="11"/>
    </row>
    <row r="141" s="4" customFormat="1" ht="22" customHeight="1" spans="1:26">
      <c r="A141" s="24">
        <v>13</v>
      </c>
      <c r="B141" s="19" t="s">
        <v>425</v>
      </c>
      <c r="C141" s="19" t="s">
        <v>476</v>
      </c>
      <c r="D141" s="19" t="s">
        <v>477</v>
      </c>
      <c r="E141" s="24" t="s">
        <v>32</v>
      </c>
      <c r="F141" s="24" t="s">
        <v>33</v>
      </c>
      <c r="G141" s="24" t="s">
        <v>34</v>
      </c>
      <c r="H141" s="20" t="s">
        <v>478</v>
      </c>
      <c r="I141" s="24">
        <v>2022.01</v>
      </c>
      <c r="J141" s="42">
        <v>2022.11</v>
      </c>
      <c r="K141" s="24" t="s">
        <v>36</v>
      </c>
      <c r="L141" s="23" t="s">
        <v>479</v>
      </c>
      <c r="M141" s="42">
        <v>6</v>
      </c>
      <c r="N141" s="35">
        <v>6</v>
      </c>
      <c r="O141" s="36">
        <v>0</v>
      </c>
      <c r="P141" s="37">
        <v>78</v>
      </c>
      <c r="Q141" s="37">
        <v>256</v>
      </c>
      <c r="R141" s="70">
        <v>16</v>
      </c>
      <c r="S141" s="70">
        <v>59</v>
      </c>
      <c r="T141" s="20" t="s">
        <v>431</v>
      </c>
      <c r="U141" s="24" t="s">
        <v>39</v>
      </c>
      <c r="V141" s="59" t="s">
        <v>40</v>
      </c>
      <c r="W141" s="20" t="s">
        <v>41</v>
      </c>
      <c r="X141" s="11"/>
      <c r="Y141" s="11"/>
      <c r="Z141" s="11"/>
    </row>
    <row r="142" s="4" customFormat="1" ht="22" customHeight="1" spans="1:26">
      <c r="A142" s="24">
        <v>1</v>
      </c>
      <c r="B142" s="25" t="s">
        <v>480</v>
      </c>
      <c r="C142" s="25" t="s">
        <v>481</v>
      </c>
      <c r="D142" s="25" t="s">
        <v>482</v>
      </c>
      <c r="E142" s="25" t="s">
        <v>47</v>
      </c>
      <c r="F142" s="25" t="s">
        <v>34</v>
      </c>
      <c r="G142" s="25" t="s">
        <v>483</v>
      </c>
      <c r="H142" s="25" t="s">
        <v>484</v>
      </c>
      <c r="I142" s="25">
        <v>2022.01</v>
      </c>
      <c r="J142" s="39">
        <v>2022.1</v>
      </c>
      <c r="K142" s="25" t="s">
        <v>36</v>
      </c>
      <c r="L142" s="25" t="s">
        <v>485</v>
      </c>
      <c r="M142" s="39">
        <f>SUM(N142:O142)</f>
        <v>467</v>
      </c>
      <c r="N142" s="39">
        <v>172</v>
      </c>
      <c r="O142" s="39">
        <v>295</v>
      </c>
      <c r="P142" s="72">
        <v>706</v>
      </c>
      <c r="Q142" s="72">
        <v>2800</v>
      </c>
      <c r="R142" s="72">
        <v>38</v>
      </c>
      <c r="S142" s="72">
        <v>117</v>
      </c>
      <c r="T142" s="25" t="s">
        <v>486</v>
      </c>
      <c r="U142" s="26" t="s">
        <v>51</v>
      </c>
      <c r="V142" s="26" t="s">
        <v>487</v>
      </c>
      <c r="W142" s="57" t="s">
        <v>100</v>
      </c>
      <c r="X142" s="8"/>
      <c r="Y142" s="8"/>
      <c r="Z142" s="8"/>
    </row>
    <row r="143" s="4" customFormat="1" ht="22" customHeight="1" spans="1:26">
      <c r="A143" s="24">
        <v>2</v>
      </c>
      <c r="B143" s="25" t="s">
        <v>480</v>
      </c>
      <c r="C143" s="25" t="s">
        <v>481</v>
      </c>
      <c r="D143" s="25" t="s">
        <v>488</v>
      </c>
      <c r="E143" s="25" t="s">
        <v>32</v>
      </c>
      <c r="F143" s="25" t="s">
        <v>58</v>
      </c>
      <c r="G143" s="25" t="s">
        <v>34</v>
      </c>
      <c r="H143" s="25" t="s">
        <v>489</v>
      </c>
      <c r="I143" s="25">
        <v>2022.01</v>
      </c>
      <c r="J143" s="39">
        <v>2022.1</v>
      </c>
      <c r="K143" s="25" t="s">
        <v>36</v>
      </c>
      <c r="L143" s="25" t="s">
        <v>490</v>
      </c>
      <c r="M143" s="39">
        <f>SUM(N143:O143)</f>
        <v>21.4</v>
      </c>
      <c r="N143" s="39">
        <v>21.4</v>
      </c>
      <c r="O143" s="39">
        <v>0</v>
      </c>
      <c r="P143" s="72">
        <v>706</v>
      </c>
      <c r="Q143" s="72">
        <v>2800</v>
      </c>
      <c r="R143" s="72">
        <v>38</v>
      </c>
      <c r="S143" s="72">
        <v>117</v>
      </c>
      <c r="T143" s="25" t="s">
        <v>486</v>
      </c>
      <c r="U143" s="25" t="s">
        <v>39</v>
      </c>
      <c r="V143" s="26" t="s">
        <v>310</v>
      </c>
      <c r="W143" s="57" t="s">
        <v>100</v>
      </c>
      <c r="X143" s="8"/>
      <c r="Y143" s="8"/>
      <c r="Z143" s="8"/>
    </row>
    <row r="144" s="4" customFormat="1" ht="22" customHeight="1" spans="1:26">
      <c r="A144" s="24">
        <v>3</v>
      </c>
      <c r="B144" s="25" t="s">
        <v>480</v>
      </c>
      <c r="C144" s="25" t="s">
        <v>481</v>
      </c>
      <c r="D144" s="25" t="s">
        <v>491</v>
      </c>
      <c r="E144" s="26" t="s">
        <v>32</v>
      </c>
      <c r="F144" s="25" t="s">
        <v>64</v>
      </c>
      <c r="G144" s="25" t="s">
        <v>34</v>
      </c>
      <c r="H144" s="25" t="s">
        <v>492</v>
      </c>
      <c r="I144" s="25">
        <v>2022.06</v>
      </c>
      <c r="J144" s="39">
        <v>2022.11</v>
      </c>
      <c r="K144" s="25" t="s">
        <v>36</v>
      </c>
      <c r="L144" s="25" t="s">
        <v>493</v>
      </c>
      <c r="M144" s="39">
        <f>SUM(N144:O144)</f>
        <v>30</v>
      </c>
      <c r="N144" s="40">
        <v>30</v>
      </c>
      <c r="O144" s="41">
        <v>0</v>
      </c>
      <c r="P144" s="25">
        <v>50</v>
      </c>
      <c r="Q144" s="25">
        <v>179</v>
      </c>
      <c r="R144" s="25">
        <v>5</v>
      </c>
      <c r="S144" s="25">
        <v>19</v>
      </c>
      <c r="T144" s="25" t="s">
        <v>494</v>
      </c>
      <c r="U144" s="25" t="s">
        <v>39</v>
      </c>
      <c r="V144" s="26" t="s">
        <v>253</v>
      </c>
      <c r="W144" s="57" t="s">
        <v>100</v>
      </c>
      <c r="X144" s="10"/>
      <c r="Y144" s="10"/>
      <c r="Z144" s="10"/>
    </row>
    <row r="145" s="4" customFormat="1" ht="22" customHeight="1" spans="1:26">
      <c r="A145" s="24">
        <v>4</v>
      </c>
      <c r="B145" s="25" t="s">
        <v>480</v>
      </c>
      <c r="C145" s="19" t="s">
        <v>481</v>
      </c>
      <c r="D145" s="19" t="s">
        <v>491</v>
      </c>
      <c r="E145" s="24" t="s">
        <v>32</v>
      </c>
      <c r="F145" s="24" t="s">
        <v>33</v>
      </c>
      <c r="G145" s="24" t="s">
        <v>34</v>
      </c>
      <c r="H145" s="20" t="s">
        <v>125</v>
      </c>
      <c r="I145" s="24">
        <v>2022.01</v>
      </c>
      <c r="J145" s="42">
        <v>2022.11</v>
      </c>
      <c r="K145" s="24" t="s">
        <v>36</v>
      </c>
      <c r="L145" s="19" t="s">
        <v>495</v>
      </c>
      <c r="M145" s="42">
        <v>6</v>
      </c>
      <c r="N145" s="35">
        <v>6</v>
      </c>
      <c r="O145" s="36">
        <v>0</v>
      </c>
      <c r="P145" s="37">
        <v>65</v>
      </c>
      <c r="Q145" s="37">
        <v>271</v>
      </c>
      <c r="R145" s="70">
        <v>5</v>
      </c>
      <c r="S145" s="70">
        <v>19</v>
      </c>
      <c r="T145" s="20" t="s">
        <v>494</v>
      </c>
      <c r="U145" s="24" t="s">
        <v>39</v>
      </c>
      <c r="V145" s="59" t="s">
        <v>40</v>
      </c>
      <c r="W145" s="57" t="s">
        <v>100</v>
      </c>
      <c r="X145" s="11"/>
      <c r="Y145" s="11"/>
      <c r="Z145" s="11"/>
    </row>
    <row r="146" s="4" customFormat="1" ht="22" customHeight="1" spans="1:26">
      <c r="A146" s="24">
        <v>1</v>
      </c>
      <c r="B146" s="27" t="s">
        <v>496</v>
      </c>
      <c r="C146" s="25" t="s">
        <v>497</v>
      </c>
      <c r="D146" s="26" t="s">
        <v>498</v>
      </c>
      <c r="E146" s="26" t="s">
        <v>47</v>
      </c>
      <c r="F146" s="26" t="s">
        <v>34</v>
      </c>
      <c r="G146" s="26" t="s">
        <v>499</v>
      </c>
      <c r="H146" s="26" t="s">
        <v>500</v>
      </c>
      <c r="I146" s="25">
        <v>2022.01</v>
      </c>
      <c r="J146" s="39">
        <v>2022.1</v>
      </c>
      <c r="K146" s="26" t="s">
        <v>86</v>
      </c>
      <c r="L146" s="25" t="s">
        <v>501</v>
      </c>
      <c r="M146" s="39">
        <f t="shared" ref="M146:M166" si="13">SUM(N146:O146)</f>
        <v>20.52</v>
      </c>
      <c r="N146" s="39">
        <v>20.52</v>
      </c>
      <c r="O146" s="39">
        <v>0</v>
      </c>
      <c r="P146" s="26">
        <v>470</v>
      </c>
      <c r="Q146" s="26">
        <v>2050</v>
      </c>
      <c r="R146" s="26">
        <v>27</v>
      </c>
      <c r="S146" s="26">
        <v>78</v>
      </c>
      <c r="T146" s="26" t="s">
        <v>502</v>
      </c>
      <c r="U146" s="26" t="s">
        <v>51</v>
      </c>
      <c r="V146" s="26" t="s">
        <v>503</v>
      </c>
      <c r="W146" s="57" t="s">
        <v>100</v>
      </c>
      <c r="X146" s="8"/>
      <c r="Y146" s="8"/>
      <c r="Z146" s="8"/>
    </row>
    <row r="147" s="4" customFormat="1" ht="22" customHeight="1" spans="1:26">
      <c r="A147" s="24">
        <v>2</v>
      </c>
      <c r="B147" s="27" t="s">
        <v>496</v>
      </c>
      <c r="C147" s="25" t="s">
        <v>497</v>
      </c>
      <c r="D147" s="25" t="s">
        <v>504</v>
      </c>
      <c r="E147" s="25" t="s">
        <v>47</v>
      </c>
      <c r="F147" s="25" t="s">
        <v>34</v>
      </c>
      <c r="G147" s="25" t="s">
        <v>505</v>
      </c>
      <c r="H147" s="25" t="s">
        <v>506</v>
      </c>
      <c r="I147" s="25">
        <v>2022.06</v>
      </c>
      <c r="J147" s="39">
        <v>2022.11</v>
      </c>
      <c r="K147" s="25" t="s">
        <v>36</v>
      </c>
      <c r="L147" s="25" t="s">
        <v>507</v>
      </c>
      <c r="M147" s="39">
        <f t="shared" si="13"/>
        <v>23</v>
      </c>
      <c r="N147" s="44">
        <v>23</v>
      </c>
      <c r="O147" s="44">
        <v>0</v>
      </c>
      <c r="P147" s="26">
        <v>486</v>
      </c>
      <c r="Q147" s="26">
        <v>1990</v>
      </c>
      <c r="R147" s="26">
        <v>27</v>
      </c>
      <c r="S147" s="26">
        <v>76</v>
      </c>
      <c r="T147" s="25" t="s">
        <v>502</v>
      </c>
      <c r="U147" s="26" t="s">
        <v>75</v>
      </c>
      <c r="V147" s="56" t="s">
        <v>508</v>
      </c>
      <c r="W147" s="57" t="s">
        <v>100</v>
      </c>
      <c r="X147" s="8"/>
      <c r="Y147" s="8"/>
      <c r="Z147" s="8"/>
    </row>
    <row r="148" s="4" customFormat="1" ht="22" customHeight="1" spans="1:26">
      <c r="A148" s="24">
        <v>3</v>
      </c>
      <c r="B148" s="27" t="s">
        <v>496</v>
      </c>
      <c r="C148" s="25" t="s">
        <v>497</v>
      </c>
      <c r="D148" s="26" t="s">
        <v>509</v>
      </c>
      <c r="E148" s="25" t="s">
        <v>32</v>
      </c>
      <c r="F148" s="25" t="s">
        <v>54</v>
      </c>
      <c r="G148" s="25" t="s">
        <v>34</v>
      </c>
      <c r="H148" s="26" t="s">
        <v>510</v>
      </c>
      <c r="I148" s="25">
        <v>2022.01</v>
      </c>
      <c r="J148" s="39">
        <v>2022.1</v>
      </c>
      <c r="K148" s="26" t="s">
        <v>36</v>
      </c>
      <c r="L148" s="25" t="s">
        <v>511</v>
      </c>
      <c r="M148" s="39">
        <f t="shared" si="13"/>
        <v>6.48</v>
      </c>
      <c r="N148" s="39">
        <v>6.48</v>
      </c>
      <c r="O148" s="39">
        <v>0</v>
      </c>
      <c r="P148" s="26">
        <v>18</v>
      </c>
      <c r="Q148" s="26">
        <v>91</v>
      </c>
      <c r="R148" s="26">
        <v>1</v>
      </c>
      <c r="S148" s="26">
        <v>3</v>
      </c>
      <c r="T148" s="26" t="s">
        <v>502</v>
      </c>
      <c r="U148" s="25" t="s">
        <v>39</v>
      </c>
      <c r="V148" s="26" t="s">
        <v>57</v>
      </c>
      <c r="W148" s="57" t="s">
        <v>100</v>
      </c>
      <c r="X148" s="8"/>
      <c r="Y148" s="8"/>
      <c r="Z148" s="8"/>
    </row>
    <row r="149" s="4" customFormat="1" ht="22" customHeight="1" spans="1:26">
      <c r="A149" s="24">
        <v>4</v>
      </c>
      <c r="B149" s="27" t="s">
        <v>496</v>
      </c>
      <c r="C149" s="25" t="s">
        <v>497</v>
      </c>
      <c r="D149" s="26" t="s">
        <v>512</v>
      </c>
      <c r="E149" s="25" t="s">
        <v>32</v>
      </c>
      <c r="F149" s="25" t="s">
        <v>54</v>
      </c>
      <c r="G149" s="25" t="s">
        <v>34</v>
      </c>
      <c r="H149" s="25" t="s">
        <v>137</v>
      </c>
      <c r="I149" s="25">
        <v>2022.01</v>
      </c>
      <c r="J149" s="39">
        <v>2022.1</v>
      </c>
      <c r="K149" s="26" t="s">
        <v>86</v>
      </c>
      <c r="L149" s="25" t="s">
        <v>513</v>
      </c>
      <c r="M149" s="39">
        <f t="shared" si="13"/>
        <v>9.3</v>
      </c>
      <c r="N149" s="39">
        <v>9.3</v>
      </c>
      <c r="O149" s="39">
        <v>0</v>
      </c>
      <c r="P149" s="26">
        <v>54</v>
      </c>
      <c r="Q149" s="26">
        <v>225</v>
      </c>
      <c r="R149" s="26">
        <v>4</v>
      </c>
      <c r="S149" s="26">
        <v>17</v>
      </c>
      <c r="T149" s="26" t="s">
        <v>502</v>
      </c>
      <c r="U149" s="25" t="s">
        <v>39</v>
      </c>
      <c r="V149" s="26" t="s">
        <v>57</v>
      </c>
      <c r="W149" s="57" t="s">
        <v>100</v>
      </c>
      <c r="X149" s="8"/>
      <c r="Y149" s="8"/>
      <c r="Z149" s="8"/>
    </row>
    <row r="150" s="4" customFormat="1" ht="22" customHeight="1" spans="1:26">
      <c r="A150" s="24">
        <v>5</v>
      </c>
      <c r="B150" s="27" t="s">
        <v>496</v>
      </c>
      <c r="C150" s="25" t="s">
        <v>497</v>
      </c>
      <c r="D150" s="26" t="s">
        <v>504</v>
      </c>
      <c r="E150" s="25" t="s">
        <v>32</v>
      </c>
      <c r="F150" s="25" t="s">
        <v>58</v>
      </c>
      <c r="G150" s="25" t="s">
        <v>34</v>
      </c>
      <c r="H150" s="26" t="s">
        <v>514</v>
      </c>
      <c r="I150" s="25">
        <v>2022.01</v>
      </c>
      <c r="J150" s="39">
        <v>2022.1</v>
      </c>
      <c r="K150" s="26" t="s">
        <v>36</v>
      </c>
      <c r="L150" s="25" t="s">
        <v>515</v>
      </c>
      <c r="M150" s="39">
        <f t="shared" si="13"/>
        <v>16.21</v>
      </c>
      <c r="N150" s="39">
        <v>16.21</v>
      </c>
      <c r="O150" s="39">
        <v>0</v>
      </c>
      <c r="P150" s="26">
        <v>105</v>
      </c>
      <c r="Q150" s="26">
        <v>430</v>
      </c>
      <c r="R150" s="26">
        <v>4</v>
      </c>
      <c r="S150" s="26">
        <v>11</v>
      </c>
      <c r="T150" s="26" t="s">
        <v>502</v>
      </c>
      <c r="U150" s="25" t="s">
        <v>39</v>
      </c>
      <c r="V150" s="26" t="s">
        <v>448</v>
      </c>
      <c r="W150" s="57" t="s">
        <v>100</v>
      </c>
      <c r="X150" s="8"/>
      <c r="Y150" s="8"/>
      <c r="Z150" s="8"/>
    </row>
    <row r="151" s="4" customFormat="1" ht="22" customHeight="1" spans="1:26">
      <c r="A151" s="24">
        <v>6</v>
      </c>
      <c r="B151" s="27" t="s">
        <v>496</v>
      </c>
      <c r="C151" s="25" t="s">
        <v>497</v>
      </c>
      <c r="D151" s="25" t="s">
        <v>516</v>
      </c>
      <c r="E151" s="25" t="s">
        <v>32</v>
      </c>
      <c r="F151" s="25" t="s">
        <v>64</v>
      </c>
      <c r="G151" s="25" t="s">
        <v>65</v>
      </c>
      <c r="H151" s="25" t="s">
        <v>517</v>
      </c>
      <c r="I151" s="25">
        <v>2022.01</v>
      </c>
      <c r="J151" s="39">
        <v>2022.1</v>
      </c>
      <c r="K151" s="25" t="s">
        <v>86</v>
      </c>
      <c r="L151" s="25" t="s">
        <v>518</v>
      </c>
      <c r="M151" s="39">
        <f t="shared" si="13"/>
        <v>9</v>
      </c>
      <c r="N151" s="39">
        <v>9</v>
      </c>
      <c r="O151" s="39">
        <v>0</v>
      </c>
      <c r="P151" s="25">
        <v>310</v>
      </c>
      <c r="Q151" s="25">
        <v>1120</v>
      </c>
      <c r="R151" s="25">
        <v>13</v>
      </c>
      <c r="S151" s="25">
        <v>41</v>
      </c>
      <c r="T151" s="25" t="s">
        <v>502</v>
      </c>
      <c r="U151" s="25" t="s">
        <v>39</v>
      </c>
      <c r="V151" s="26" t="s">
        <v>68</v>
      </c>
      <c r="W151" s="57" t="s">
        <v>100</v>
      </c>
      <c r="X151" s="8"/>
      <c r="Y151" s="8"/>
      <c r="Z151" s="8"/>
    </row>
    <row r="152" s="4" customFormat="1" ht="22" customHeight="1" spans="1:26">
      <c r="A152" s="24">
        <v>7</v>
      </c>
      <c r="B152" s="26" t="s">
        <v>496</v>
      </c>
      <c r="C152" s="26" t="s">
        <v>497</v>
      </c>
      <c r="D152" s="26" t="s">
        <v>519</v>
      </c>
      <c r="E152" s="26" t="s">
        <v>32</v>
      </c>
      <c r="F152" s="25" t="s">
        <v>64</v>
      </c>
      <c r="G152" s="25" t="s">
        <v>34</v>
      </c>
      <c r="H152" s="26" t="s">
        <v>163</v>
      </c>
      <c r="I152" s="25">
        <v>2022.06</v>
      </c>
      <c r="J152" s="39">
        <v>2022.11</v>
      </c>
      <c r="K152" s="26" t="s">
        <v>86</v>
      </c>
      <c r="L152" s="25" t="s">
        <v>520</v>
      </c>
      <c r="M152" s="39">
        <f t="shared" si="13"/>
        <v>37</v>
      </c>
      <c r="N152" s="40">
        <v>37</v>
      </c>
      <c r="O152" s="41">
        <v>0</v>
      </c>
      <c r="P152" s="25">
        <v>40</v>
      </c>
      <c r="Q152" s="25">
        <v>170</v>
      </c>
      <c r="R152" s="25">
        <v>1</v>
      </c>
      <c r="S152" s="25">
        <v>4</v>
      </c>
      <c r="T152" s="25" t="s">
        <v>502</v>
      </c>
      <c r="U152" s="25" t="s">
        <v>39</v>
      </c>
      <c r="V152" s="26" t="s">
        <v>253</v>
      </c>
      <c r="W152" s="57" t="s">
        <v>100</v>
      </c>
      <c r="X152" s="10"/>
      <c r="Y152" s="10"/>
      <c r="Z152" s="10"/>
    </row>
    <row r="153" s="4" customFormat="1" ht="22" customHeight="1" spans="1:26">
      <c r="A153" s="24">
        <v>8</v>
      </c>
      <c r="B153" s="27" t="s">
        <v>496</v>
      </c>
      <c r="C153" s="26" t="s">
        <v>521</v>
      </c>
      <c r="D153" s="26" t="s">
        <v>522</v>
      </c>
      <c r="E153" s="25" t="s">
        <v>32</v>
      </c>
      <c r="F153" s="25" t="s">
        <v>58</v>
      </c>
      <c r="G153" s="25" t="s">
        <v>34</v>
      </c>
      <c r="H153" s="26" t="s">
        <v>154</v>
      </c>
      <c r="I153" s="25">
        <v>2022.01</v>
      </c>
      <c r="J153" s="39">
        <v>2022.1</v>
      </c>
      <c r="K153" s="26" t="s">
        <v>36</v>
      </c>
      <c r="L153" s="25" t="s">
        <v>523</v>
      </c>
      <c r="M153" s="39">
        <f t="shared" si="13"/>
        <v>9.48</v>
      </c>
      <c r="N153" s="39">
        <v>9.48</v>
      </c>
      <c r="O153" s="39">
        <v>0</v>
      </c>
      <c r="P153" s="26">
        <v>57</v>
      </c>
      <c r="Q153" s="26">
        <v>181</v>
      </c>
      <c r="R153" s="26">
        <v>4</v>
      </c>
      <c r="S153" s="26">
        <v>9</v>
      </c>
      <c r="T153" s="26" t="s">
        <v>502</v>
      </c>
      <c r="U153" s="25" t="s">
        <v>39</v>
      </c>
      <c r="V153" s="26" t="s">
        <v>57</v>
      </c>
      <c r="W153" s="57" t="s">
        <v>100</v>
      </c>
      <c r="X153" s="8"/>
      <c r="Y153" s="8"/>
      <c r="Z153" s="8"/>
    </row>
    <row r="154" s="4" customFormat="1" ht="22" customHeight="1" spans="1:26">
      <c r="A154" s="24">
        <v>9</v>
      </c>
      <c r="B154" s="27" t="s">
        <v>496</v>
      </c>
      <c r="C154" s="26" t="s">
        <v>521</v>
      </c>
      <c r="D154" s="26" t="s">
        <v>524</v>
      </c>
      <c r="E154" s="25" t="s">
        <v>32</v>
      </c>
      <c r="F154" s="25" t="s">
        <v>64</v>
      </c>
      <c r="G154" s="25" t="s">
        <v>34</v>
      </c>
      <c r="H154" s="26" t="s">
        <v>163</v>
      </c>
      <c r="I154" s="25">
        <v>2022.01</v>
      </c>
      <c r="J154" s="39">
        <v>2022.1</v>
      </c>
      <c r="K154" s="26" t="s">
        <v>36</v>
      </c>
      <c r="L154" s="25" t="s">
        <v>525</v>
      </c>
      <c r="M154" s="39">
        <f t="shared" si="13"/>
        <v>5.32</v>
      </c>
      <c r="N154" s="39">
        <v>5.32</v>
      </c>
      <c r="O154" s="39">
        <v>0</v>
      </c>
      <c r="P154" s="26">
        <v>51</v>
      </c>
      <c r="Q154" s="26">
        <v>173</v>
      </c>
      <c r="R154" s="26">
        <v>3</v>
      </c>
      <c r="S154" s="26">
        <v>8</v>
      </c>
      <c r="T154" s="26" t="s">
        <v>502</v>
      </c>
      <c r="U154" s="25" t="s">
        <v>39</v>
      </c>
      <c r="V154" s="26" t="s">
        <v>526</v>
      </c>
      <c r="W154" s="57" t="s">
        <v>100</v>
      </c>
      <c r="X154" s="8"/>
      <c r="Y154" s="8"/>
      <c r="Z154" s="8"/>
    </row>
    <row r="155" s="4" customFormat="1" ht="22" customHeight="1" spans="1:26">
      <c r="A155" s="24">
        <v>10</v>
      </c>
      <c r="B155" s="26" t="s">
        <v>496</v>
      </c>
      <c r="C155" s="26" t="s">
        <v>521</v>
      </c>
      <c r="D155" s="26" t="s">
        <v>527</v>
      </c>
      <c r="E155" s="26" t="s">
        <v>32</v>
      </c>
      <c r="F155" s="25" t="s">
        <v>64</v>
      </c>
      <c r="G155" s="25" t="s">
        <v>34</v>
      </c>
      <c r="H155" s="26" t="s">
        <v>163</v>
      </c>
      <c r="I155" s="25">
        <v>2022.06</v>
      </c>
      <c r="J155" s="39">
        <v>2022.11</v>
      </c>
      <c r="K155" s="26" t="s">
        <v>36</v>
      </c>
      <c r="L155" s="25" t="s">
        <v>528</v>
      </c>
      <c r="M155" s="39">
        <f t="shared" si="13"/>
        <v>20.5</v>
      </c>
      <c r="N155" s="40">
        <v>20.5</v>
      </c>
      <c r="O155" s="41">
        <v>0</v>
      </c>
      <c r="P155" s="25">
        <v>174</v>
      </c>
      <c r="Q155" s="25">
        <v>494</v>
      </c>
      <c r="R155" s="25">
        <v>4</v>
      </c>
      <c r="S155" s="25">
        <v>7</v>
      </c>
      <c r="T155" s="25" t="s">
        <v>502</v>
      </c>
      <c r="U155" s="25" t="s">
        <v>39</v>
      </c>
      <c r="V155" s="26" t="s">
        <v>253</v>
      </c>
      <c r="W155" s="57" t="s">
        <v>100</v>
      </c>
      <c r="X155" s="10"/>
      <c r="Y155" s="10"/>
      <c r="Z155" s="10"/>
    </row>
    <row r="156" s="4" customFormat="1" ht="22" customHeight="1" spans="1:26">
      <c r="A156" s="24">
        <v>11</v>
      </c>
      <c r="B156" s="27" t="s">
        <v>496</v>
      </c>
      <c r="C156" s="26" t="s">
        <v>529</v>
      </c>
      <c r="D156" s="26" t="s">
        <v>530</v>
      </c>
      <c r="E156" s="26" t="s">
        <v>47</v>
      </c>
      <c r="F156" s="26" t="s">
        <v>34</v>
      </c>
      <c r="G156" s="25" t="s">
        <v>531</v>
      </c>
      <c r="H156" s="26" t="s">
        <v>532</v>
      </c>
      <c r="I156" s="25">
        <v>2022.01</v>
      </c>
      <c r="J156" s="39">
        <v>2022.1</v>
      </c>
      <c r="K156" s="26" t="s">
        <v>36</v>
      </c>
      <c r="L156" s="25" t="s">
        <v>533</v>
      </c>
      <c r="M156" s="39">
        <f t="shared" si="13"/>
        <v>10.41</v>
      </c>
      <c r="N156" s="39">
        <v>10.41</v>
      </c>
      <c r="O156" s="39">
        <v>0</v>
      </c>
      <c r="P156" s="26">
        <v>126</v>
      </c>
      <c r="Q156" s="26">
        <v>404</v>
      </c>
      <c r="R156" s="26">
        <v>10</v>
      </c>
      <c r="S156" s="26">
        <v>28</v>
      </c>
      <c r="T156" s="26" t="s">
        <v>502</v>
      </c>
      <c r="U156" s="26" t="s">
        <v>51</v>
      </c>
      <c r="V156" s="26" t="s">
        <v>534</v>
      </c>
      <c r="W156" s="25" t="s">
        <v>77</v>
      </c>
      <c r="X156" s="8"/>
      <c r="Y156" s="8"/>
      <c r="Z156" s="8"/>
    </row>
    <row r="157" s="4" customFormat="1" ht="22" customHeight="1" spans="1:26">
      <c r="A157" s="24">
        <v>12</v>
      </c>
      <c r="B157" s="27" t="s">
        <v>496</v>
      </c>
      <c r="C157" s="26" t="s">
        <v>529</v>
      </c>
      <c r="D157" s="25" t="s">
        <v>535</v>
      </c>
      <c r="E157" s="25" t="s">
        <v>47</v>
      </c>
      <c r="F157" s="25" t="s">
        <v>34</v>
      </c>
      <c r="G157" s="25" t="s">
        <v>531</v>
      </c>
      <c r="H157" s="25" t="s">
        <v>536</v>
      </c>
      <c r="I157" s="25">
        <v>2022.01</v>
      </c>
      <c r="J157" s="39">
        <v>2022.1</v>
      </c>
      <c r="K157" s="25" t="s">
        <v>36</v>
      </c>
      <c r="L157" s="25" t="s">
        <v>537</v>
      </c>
      <c r="M157" s="39">
        <f t="shared" si="13"/>
        <v>20.66</v>
      </c>
      <c r="N157" s="39">
        <v>20.66</v>
      </c>
      <c r="O157" s="39">
        <v>0</v>
      </c>
      <c r="P157" s="25">
        <v>138</v>
      </c>
      <c r="Q157" s="25">
        <v>486</v>
      </c>
      <c r="R157" s="25">
        <v>11</v>
      </c>
      <c r="S157" s="25">
        <v>29</v>
      </c>
      <c r="T157" s="26" t="s">
        <v>502</v>
      </c>
      <c r="U157" s="26" t="s">
        <v>538</v>
      </c>
      <c r="V157" s="62" t="s">
        <v>539</v>
      </c>
      <c r="W157" s="25" t="s">
        <v>77</v>
      </c>
      <c r="X157" s="8"/>
      <c r="Y157" s="8"/>
      <c r="Z157" s="8"/>
    </row>
    <row r="158" s="4" customFormat="1" ht="22" customHeight="1" spans="1:26">
      <c r="A158" s="24">
        <v>13</v>
      </c>
      <c r="B158" s="27" t="s">
        <v>496</v>
      </c>
      <c r="C158" s="26" t="s">
        <v>529</v>
      </c>
      <c r="D158" s="25" t="s">
        <v>530</v>
      </c>
      <c r="E158" s="25" t="s">
        <v>47</v>
      </c>
      <c r="F158" s="25" t="s">
        <v>34</v>
      </c>
      <c r="G158" s="25" t="s">
        <v>531</v>
      </c>
      <c r="H158" s="25" t="s">
        <v>540</v>
      </c>
      <c r="I158" s="25">
        <v>2022.01</v>
      </c>
      <c r="J158" s="39">
        <v>2022.1</v>
      </c>
      <c r="K158" s="25" t="s">
        <v>36</v>
      </c>
      <c r="L158" s="25" t="s">
        <v>541</v>
      </c>
      <c r="M158" s="39">
        <f t="shared" si="13"/>
        <v>217.25</v>
      </c>
      <c r="N158" s="44">
        <v>217.25</v>
      </c>
      <c r="O158" s="44">
        <v>0</v>
      </c>
      <c r="P158" s="25">
        <v>437</v>
      </c>
      <c r="Q158" s="25">
        <v>2673</v>
      </c>
      <c r="R158" s="25">
        <v>31</v>
      </c>
      <c r="S158" s="25">
        <v>85</v>
      </c>
      <c r="T158" s="25" t="s">
        <v>502</v>
      </c>
      <c r="U158" s="26" t="s">
        <v>538</v>
      </c>
      <c r="V158" s="62" t="s">
        <v>542</v>
      </c>
      <c r="W158" s="25" t="s">
        <v>77</v>
      </c>
      <c r="X158" s="8"/>
      <c r="Y158" s="8"/>
      <c r="Z158" s="8"/>
    </row>
    <row r="159" s="4" customFormat="1" ht="22" customHeight="1" spans="1:26">
      <c r="A159" s="24">
        <v>14</v>
      </c>
      <c r="B159" s="27" t="s">
        <v>496</v>
      </c>
      <c r="C159" s="26" t="s">
        <v>529</v>
      </c>
      <c r="D159" s="26" t="s">
        <v>543</v>
      </c>
      <c r="E159" s="25" t="s">
        <v>32</v>
      </c>
      <c r="F159" s="25" t="s">
        <v>54</v>
      </c>
      <c r="G159" s="25" t="s">
        <v>34</v>
      </c>
      <c r="H159" s="26" t="s">
        <v>544</v>
      </c>
      <c r="I159" s="25">
        <v>2022.01</v>
      </c>
      <c r="J159" s="39">
        <v>2022.1</v>
      </c>
      <c r="K159" s="26" t="s">
        <v>36</v>
      </c>
      <c r="L159" s="25" t="s">
        <v>545</v>
      </c>
      <c r="M159" s="39">
        <f t="shared" si="13"/>
        <v>15.6</v>
      </c>
      <c r="N159" s="39">
        <v>15.6</v>
      </c>
      <c r="O159" s="39">
        <v>0</v>
      </c>
      <c r="P159" s="26">
        <v>465</v>
      </c>
      <c r="Q159" s="26">
        <v>1954</v>
      </c>
      <c r="R159" s="26">
        <v>39</v>
      </c>
      <c r="S159" s="26">
        <v>109</v>
      </c>
      <c r="T159" s="26" t="s">
        <v>502</v>
      </c>
      <c r="U159" s="25" t="s">
        <v>39</v>
      </c>
      <c r="V159" s="26" t="s">
        <v>57</v>
      </c>
      <c r="W159" s="25" t="s">
        <v>77</v>
      </c>
      <c r="X159" s="8"/>
      <c r="Y159" s="8"/>
      <c r="Z159" s="8"/>
    </row>
    <row r="160" s="4" customFormat="1" ht="22" customHeight="1" spans="1:26">
      <c r="A160" s="24">
        <v>15</v>
      </c>
      <c r="B160" s="27" t="s">
        <v>496</v>
      </c>
      <c r="C160" s="26" t="s">
        <v>529</v>
      </c>
      <c r="D160" s="26" t="s">
        <v>546</v>
      </c>
      <c r="E160" s="25" t="s">
        <v>32</v>
      </c>
      <c r="F160" s="25" t="s">
        <v>54</v>
      </c>
      <c r="G160" s="25" t="s">
        <v>34</v>
      </c>
      <c r="H160" s="26" t="s">
        <v>510</v>
      </c>
      <c r="I160" s="25">
        <v>2022.01</v>
      </c>
      <c r="J160" s="39">
        <v>2022.1</v>
      </c>
      <c r="K160" s="26" t="s">
        <v>36</v>
      </c>
      <c r="L160" s="25" t="s">
        <v>547</v>
      </c>
      <c r="M160" s="39">
        <f t="shared" si="13"/>
        <v>22.91</v>
      </c>
      <c r="N160" s="39">
        <v>22.91</v>
      </c>
      <c r="O160" s="39">
        <v>0</v>
      </c>
      <c r="P160" s="26">
        <v>238</v>
      </c>
      <c r="Q160" s="26">
        <v>783</v>
      </c>
      <c r="R160" s="26">
        <v>17</v>
      </c>
      <c r="S160" s="26">
        <v>49</v>
      </c>
      <c r="T160" s="26" t="s">
        <v>502</v>
      </c>
      <c r="U160" s="25" t="s">
        <v>39</v>
      </c>
      <c r="V160" s="26" t="s">
        <v>57</v>
      </c>
      <c r="W160" s="25" t="s">
        <v>77</v>
      </c>
      <c r="X160" s="8"/>
      <c r="Y160" s="8"/>
      <c r="Z160" s="8"/>
    </row>
    <row r="161" s="4" customFormat="1" ht="22" customHeight="1" spans="1:26">
      <c r="A161" s="24">
        <v>16</v>
      </c>
      <c r="B161" s="27" t="s">
        <v>496</v>
      </c>
      <c r="C161" s="26" t="s">
        <v>529</v>
      </c>
      <c r="D161" s="25" t="s">
        <v>548</v>
      </c>
      <c r="E161" s="25" t="s">
        <v>32</v>
      </c>
      <c r="F161" s="25" t="s">
        <v>54</v>
      </c>
      <c r="G161" s="25" t="s">
        <v>34</v>
      </c>
      <c r="H161" s="26" t="s">
        <v>154</v>
      </c>
      <c r="I161" s="25">
        <v>2022.01</v>
      </c>
      <c r="J161" s="39">
        <v>2022.1</v>
      </c>
      <c r="K161" s="25" t="s">
        <v>36</v>
      </c>
      <c r="L161" s="25" t="s">
        <v>549</v>
      </c>
      <c r="M161" s="39">
        <f t="shared" si="13"/>
        <v>6.25</v>
      </c>
      <c r="N161" s="44">
        <v>6.25</v>
      </c>
      <c r="O161" s="44">
        <v>0</v>
      </c>
      <c r="P161" s="25">
        <v>117</v>
      </c>
      <c r="Q161" s="25">
        <v>389</v>
      </c>
      <c r="R161" s="25">
        <v>7</v>
      </c>
      <c r="S161" s="25">
        <v>24</v>
      </c>
      <c r="T161" s="26" t="s">
        <v>502</v>
      </c>
      <c r="U161" s="25" t="s">
        <v>39</v>
      </c>
      <c r="V161" s="26" t="s">
        <v>57</v>
      </c>
      <c r="W161" s="25" t="s">
        <v>77</v>
      </c>
      <c r="X161" s="8"/>
      <c r="Y161" s="8"/>
      <c r="Z161" s="8"/>
    </row>
    <row r="162" s="4" customFormat="1" ht="22" customHeight="1" spans="1:26">
      <c r="A162" s="24">
        <v>17</v>
      </c>
      <c r="B162" s="27" t="s">
        <v>496</v>
      </c>
      <c r="C162" s="26" t="s">
        <v>529</v>
      </c>
      <c r="D162" s="25" t="s">
        <v>205</v>
      </c>
      <c r="E162" s="25" t="s">
        <v>32</v>
      </c>
      <c r="F162" s="25" t="s">
        <v>54</v>
      </c>
      <c r="G162" s="25" t="s">
        <v>34</v>
      </c>
      <c r="H162" s="25" t="s">
        <v>64</v>
      </c>
      <c r="I162" s="25">
        <v>2022.01</v>
      </c>
      <c r="J162" s="39">
        <v>2022.1</v>
      </c>
      <c r="K162" s="25" t="s">
        <v>36</v>
      </c>
      <c r="L162" s="25" t="s">
        <v>550</v>
      </c>
      <c r="M162" s="39">
        <f t="shared" si="13"/>
        <v>33.11</v>
      </c>
      <c r="N162" s="44">
        <v>33.11</v>
      </c>
      <c r="O162" s="44">
        <v>0</v>
      </c>
      <c r="P162" s="25">
        <v>90</v>
      </c>
      <c r="Q162" s="25">
        <v>286</v>
      </c>
      <c r="R162" s="25">
        <v>3</v>
      </c>
      <c r="S162" s="25">
        <v>5</v>
      </c>
      <c r="T162" s="26" t="s">
        <v>502</v>
      </c>
      <c r="U162" s="25" t="s">
        <v>39</v>
      </c>
      <c r="V162" s="26" t="s">
        <v>57</v>
      </c>
      <c r="W162" s="25" t="s">
        <v>77</v>
      </c>
      <c r="X162" s="8"/>
      <c r="Y162" s="8"/>
      <c r="Z162" s="8"/>
    </row>
    <row r="163" s="4" customFormat="1" ht="22" customHeight="1" spans="1:26">
      <c r="A163" s="24">
        <v>18</v>
      </c>
      <c r="B163" s="27" t="s">
        <v>496</v>
      </c>
      <c r="C163" s="26" t="s">
        <v>529</v>
      </c>
      <c r="D163" s="26" t="s">
        <v>205</v>
      </c>
      <c r="E163" s="25" t="s">
        <v>32</v>
      </c>
      <c r="F163" s="25" t="s">
        <v>64</v>
      </c>
      <c r="G163" s="25" t="s">
        <v>34</v>
      </c>
      <c r="H163" s="26" t="s">
        <v>163</v>
      </c>
      <c r="I163" s="25">
        <v>2022.01</v>
      </c>
      <c r="J163" s="39">
        <v>2022.1</v>
      </c>
      <c r="K163" s="26" t="s">
        <v>86</v>
      </c>
      <c r="L163" s="25" t="s">
        <v>551</v>
      </c>
      <c r="M163" s="39">
        <f t="shared" si="13"/>
        <v>46.43</v>
      </c>
      <c r="N163" s="44">
        <v>46.43</v>
      </c>
      <c r="O163" s="44">
        <v>0</v>
      </c>
      <c r="P163" s="26">
        <v>90</v>
      </c>
      <c r="Q163" s="26">
        <v>286</v>
      </c>
      <c r="R163" s="26">
        <v>3</v>
      </c>
      <c r="S163" s="26">
        <v>5</v>
      </c>
      <c r="T163" s="26" t="s">
        <v>502</v>
      </c>
      <c r="U163" s="25" t="s">
        <v>39</v>
      </c>
      <c r="V163" s="26" t="s">
        <v>526</v>
      </c>
      <c r="W163" s="25" t="s">
        <v>77</v>
      </c>
      <c r="X163" s="8"/>
      <c r="Y163" s="8"/>
      <c r="Z163" s="8"/>
    </row>
    <row r="164" s="4" customFormat="1" ht="22" customHeight="1" spans="1:26">
      <c r="A164" s="24">
        <v>19</v>
      </c>
      <c r="B164" s="27" t="s">
        <v>496</v>
      </c>
      <c r="C164" s="26" t="s">
        <v>529</v>
      </c>
      <c r="D164" s="26" t="s">
        <v>205</v>
      </c>
      <c r="E164" s="25" t="s">
        <v>32</v>
      </c>
      <c r="F164" s="25" t="s">
        <v>64</v>
      </c>
      <c r="G164" s="25" t="s">
        <v>34</v>
      </c>
      <c r="H164" s="26" t="s">
        <v>163</v>
      </c>
      <c r="I164" s="25">
        <v>2022.01</v>
      </c>
      <c r="J164" s="39">
        <v>2022.1</v>
      </c>
      <c r="K164" s="26" t="s">
        <v>86</v>
      </c>
      <c r="L164" s="25" t="s">
        <v>552</v>
      </c>
      <c r="M164" s="39">
        <f t="shared" si="13"/>
        <v>36.16</v>
      </c>
      <c r="N164" s="44">
        <v>36.16</v>
      </c>
      <c r="O164" s="44">
        <v>0</v>
      </c>
      <c r="P164" s="26">
        <v>90</v>
      </c>
      <c r="Q164" s="26">
        <v>286</v>
      </c>
      <c r="R164" s="26">
        <v>3</v>
      </c>
      <c r="S164" s="26">
        <v>5</v>
      </c>
      <c r="T164" s="26" t="s">
        <v>502</v>
      </c>
      <c r="U164" s="25" t="s">
        <v>39</v>
      </c>
      <c r="V164" s="26" t="s">
        <v>553</v>
      </c>
      <c r="W164" s="25" t="s">
        <v>77</v>
      </c>
      <c r="X164" s="8"/>
      <c r="Y164" s="8"/>
      <c r="Z164" s="8"/>
    </row>
    <row r="165" s="4" customFormat="1" ht="22" customHeight="1" spans="1:26">
      <c r="A165" s="24">
        <v>20</v>
      </c>
      <c r="B165" s="27" t="s">
        <v>496</v>
      </c>
      <c r="C165" s="26" t="s">
        <v>529</v>
      </c>
      <c r="D165" s="26" t="s">
        <v>543</v>
      </c>
      <c r="E165" s="25" t="s">
        <v>32</v>
      </c>
      <c r="F165" s="25" t="s">
        <v>64</v>
      </c>
      <c r="G165" s="25" t="s">
        <v>34</v>
      </c>
      <c r="H165" s="26" t="s">
        <v>163</v>
      </c>
      <c r="I165" s="25">
        <v>2022.01</v>
      </c>
      <c r="J165" s="39">
        <v>2022.1</v>
      </c>
      <c r="K165" s="26" t="s">
        <v>73</v>
      </c>
      <c r="L165" s="25" t="s">
        <v>554</v>
      </c>
      <c r="M165" s="39">
        <f t="shared" si="13"/>
        <v>16.55</v>
      </c>
      <c r="N165" s="44">
        <v>16.55</v>
      </c>
      <c r="O165" s="44">
        <v>0</v>
      </c>
      <c r="P165" s="26">
        <v>465</v>
      </c>
      <c r="Q165" s="26">
        <v>1954</v>
      </c>
      <c r="R165" s="26">
        <v>39</v>
      </c>
      <c r="S165" s="26">
        <v>109</v>
      </c>
      <c r="T165" s="26" t="s">
        <v>502</v>
      </c>
      <c r="U165" s="25" t="s">
        <v>39</v>
      </c>
      <c r="V165" s="26" t="s">
        <v>555</v>
      </c>
      <c r="W165" s="25" t="s">
        <v>77</v>
      </c>
      <c r="X165" s="8"/>
      <c r="Y165" s="8"/>
      <c r="Z165" s="8"/>
    </row>
    <row r="166" s="4" customFormat="1" ht="22" customHeight="1" spans="1:26">
      <c r="A166" s="24">
        <v>21</v>
      </c>
      <c r="B166" s="27" t="s">
        <v>496</v>
      </c>
      <c r="C166" s="26" t="s">
        <v>529</v>
      </c>
      <c r="D166" s="26" t="s">
        <v>556</v>
      </c>
      <c r="E166" s="25" t="s">
        <v>32</v>
      </c>
      <c r="F166" s="25" t="s">
        <v>64</v>
      </c>
      <c r="G166" s="25" t="s">
        <v>34</v>
      </c>
      <c r="H166" s="26" t="s">
        <v>163</v>
      </c>
      <c r="I166" s="25">
        <v>2022.01</v>
      </c>
      <c r="J166" s="39">
        <v>2022.1</v>
      </c>
      <c r="K166" s="26" t="s">
        <v>36</v>
      </c>
      <c r="L166" s="25" t="s">
        <v>557</v>
      </c>
      <c r="M166" s="39">
        <f t="shared" si="13"/>
        <v>15.15</v>
      </c>
      <c r="N166" s="44">
        <v>15.15</v>
      </c>
      <c r="O166" s="44">
        <v>0</v>
      </c>
      <c r="P166" s="26">
        <v>601</v>
      </c>
      <c r="Q166" s="26">
        <v>1954</v>
      </c>
      <c r="R166" s="26">
        <v>39</v>
      </c>
      <c r="S166" s="26">
        <v>109</v>
      </c>
      <c r="T166" s="26" t="s">
        <v>502</v>
      </c>
      <c r="U166" s="25" t="s">
        <v>39</v>
      </c>
      <c r="V166" s="26" t="s">
        <v>526</v>
      </c>
      <c r="W166" s="25" t="s">
        <v>77</v>
      </c>
      <c r="X166" s="8"/>
      <c r="Y166" s="8"/>
      <c r="Z166" s="8"/>
    </row>
    <row r="167" s="4" customFormat="1" ht="22" customHeight="1" spans="1:26">
      <c r="A167" s="17">
        <v>22</v>
      </c>
      <c r="B167" s="18" t="s">
        <v>496</v>
      </c>
      <c r="C167" s="18" t="s">
        <v>558</v>
      </c>
      <c r="D167" s="19" t="s">
        <v>559</v>
      </c>
      <c r="E167" s="17" t="s">
        <v>32</v>
      </c>
      <c r="F167" s="17" t="s">
        <v>33</v>
      </c>
      <c r="G167" s="24" t="s">
        <v>34</v>
      </c>
      <c r="H167" s="20" t="s">
        <v>325</v>
      </c>
      <c r="I167" s="17">
        <v>2022.01</v>
      </c>
      <c r="J167" s="17">
        <v>2022.11</v>
      </c>
      <c r="K167" s="17" t="s">
        <v>36</v>
      </c>
      <c r="L167" s="19" t="s">
        <v>560</v>
      </c>
      <c r="M167" s="34">
        <f>N167+N168</f>
        <v>12</v>
      </c>
      <c r="N167" s="35">
        <v>6</v>
      </c>
      <c r="O167" s="36">
        <v>0</v>
      </c>
      <c r="P167" s="37">
        <v>75</v>
      </c>
      <c r="Q167" s="37">
        <v>270</v>
      </c>
      <c r="R167" s="17">
        <v>20</v>
      </c>
      <c r="S167" s="17">
        <v>52</v>
      </c>
      <c r="T167" s="17" t="s">
        <v>502</v>
      </c>
      <c r="U167" s="17" t="s">
        <v>39</v>
      </c>
      <c r="V167" s="17" t="s">
        <v>40</v>
      </c>
      <c r="W167" s="51" t="s">
        <v>41</v>
      </c>
      <c r="X167" s="11"/>
      <c r="Y167" s="11"/>
      <c r="Z167" s="11"/>
    </row>
    <row r="168" s="4" customFormat="1" ht="22" customHeight="1" spans="1:26">
      <c r="A168" s="21"/>
      <c r="B168" s="22"/>
      <c r="C168" s="22"/>
      <c r="D168" s="19" t="s">
        <v>561</v>
      </c>
      <c r="E168" s="21"/>
      <c r="F168" s="21"/>
      <c r="G168" s="24" t="s">
        <v>34</v>
      </c>
      <c r="H168" s="20" t="s">
        <v>562</v>
      </c>
      <c r="I168" s="21"/>
      <c r="J168" s="21"/>
      <c r="K168" s="21"/>
      <c r="L168" s="19" t="s">
        <v>563</v>
      </c>
      <c r="M168" s="38"/>
      <c r="N168" s="35">
        <v>6</v>
      </c>
      <c r="O168" s="36">
        <v>0</v>
      </c>
      <c r="P168" s="37">
        <v>121</v>
      </c>
      <c r="Q168" s="37">
        <v>357</v>
      </c>
      <c r="R168" s="21"/>
      <c r="S168" s="21"/>
      <c r="T168" s="21"/>
      <c r="U168" s="21"/>
      <c r="V168" s="21"/>
      <c r="W168" s="55"/>
      <c r="X168" s="11"/>
      <c r="Y168" s="11"/>
      <c r="Z168" s="11"/>
    </row>
    <row r="169" s="4" customFormat="1" ht="22" customHeight="1" spans="1:26">
      <c r="A169" s="24">
        <v>23</v>
      </c>
      <c r="B169" s="19" t="s">
        <v>496</v>
      </c>
      <c r="C169" s="19" t="s">
        <v>564</v>
      </c>
      <c r="D169" s="19" t="s">
        <v>564</v>
      </c>
      <c r="E169" s="24" t="s">
        <v>32</v>
      </c>
      <c r="F169" s="24" t="s">
        <v>33</v>
      </c>
      <c r="G169" s="24" t="s">
        <v>34</v>
      </c>
      <c r="H169" s="20" t="s">
        <v>565</v>
      </c>
      <c r="I169" s="24">
        <v>2022.01</v>
      </c>
      <c r="J169" s="42">
        <v>2022.11</v>
      </c>
      <c r="K169" s="24" t="s">
        <v>36</v>
      </c>
      <c r="L169" s="19" t="s">
        <v>566</v>
      </c>
      <c r="M169" s="42">
        <v>6</v>
      </c>
      <c r="N169" s="35">
        <v>6</v>
      </c>
      <c r="O169" s="36">
        <v>0</v>
      </c>
      <c r="P169" s="37">
        <v>194</v>
      </c>
      <c r="Q169" s="37">
        <v>611</v>
      </c>
      <c r="R169" s="58">
        <v>55</v>
      </c>
      <c r="S169" s="58">
        <v>142</v>
      </c>
      <c r="T169" s="20" t="s">
        <v>502</v>
      </c>
      <c r="U169" s="24" t="s">
        <v>39</v>
      </c>
      <c r="V169" s="59" t="s">
        <v>40</v>
      </c>
      <c r="W169" s="20" t="s">
        <v>41</v>
      </c>
      <c r="X169" s="11"/>
      <c r="Y169" s="11"/>
      <c r="Z169" s="11"/>
    </row>
    <row r="170" s="4" customFormat="1" ht="22" customHeight="1" spans="1:26">
      <c r="A170" s="24">
        <v>1</v>
      </c>
      <c r="B170" s="25" t="s">
        <v>567</v>
      </c>
      <c r="C170" s="25" t="s">
        <v>568</v>
      </c>
      <c r="D170" s="25" t="s">
        <v>568</v>
      </c>
      <c r="E170" s="25" t="s">
        <v>47</v>
      </c>
      <c r="F170" s="25" t="s">
        <v>34</v>
      </c>
      <c r="G170" s="25" t="s">
        <v>569</v>
      </c>
      <c r="H170" s="25" t="s">
        <v>212</v>
      </c>
      <c r="I170" s="25">
        <v>2022.06</v>
      </c>
      <c r="J170" s="39">
        <v>2022.11</v>
      </c>
      <c r="K170" s="25" t="s">
        <v>36</v>
      </c>
      <c r="L170" s="25" t="s">
        <v>570</v>
      </c>
      <c r="M170" s="39">
        <f t="shared" ref="M170:M179" si="14">SUM(N170:O170)</f>
        <v>112</v>
      </c>
      <c r="N170" s="41">
        <v>112</v>
      </c>
      <c r="O170" s="41">
        <v>0</v>
      </c>
      <c r="P170" s="25">
        <v>313</v>
      </c>
      <c r="Q170" s="25">
        <v>1065</v>
      </c>
      <c r="R170" s="25">
        <v>15</v>
      </c>
      <c r="S170" s="25">
        <v>52</v>
      </c>
      <c r="T170" s="25" t="s">
        <v>571</v>
      </c>
      <c r="U170" s="26" t="s">
        <v>75</v>
      </c>
      <c r="V170" s="56" t="s">
        <v>572</v>
      </c>
      <c r="W170" s="25" t="s">
        <v>53</v>
      </c>
      <c r="X170" s="10"/>
      <c r="Y170" s="10"/>
      <c r="Z170" s="10"/>
    </row>
    <row r="171" s="4" customFormat="1" ht="22" customHeight="1" spans="1:26">
      <c r="A171" s="24">
        <v>2</v>
      </c>
      <c r="B171" s="25" t="s">
        <v>567</v>
      </c>
      <c r="C171" s="25" t="s">
        <v>568</v>
      </c>
      <c r="D171" s="25" t="s">
        <v>568</v>
      </c>
      <c r="E171" s="25" t="s">
        <v>47</v>
      </c>
      <c r="F171" s="25" t="s">
        <v>34</v>
      </c>
      <c r="G171" s="25" t="s">
        <v>569</v>
      </c>
      <c r="H171" s="25" t="s">
        <v>573</v>
      </c>
      <c r="I171" s="25">
        <v>2022.06</v>
      </c>
      <c r="J171" s="39">
        <v>2022.11</v>
      </c>
      <c r="K171" s="25" t="s">
        <v>73</v>
      </c>
      <c r="L171" s="25" t="s">
        <v>574</v>
      </c>
      <c r="M171" s="39">
        <f t="shared" si="14"/>
        <v>9.45</v>
      </c>
      <c r="N171" s="41">
        <v>9.45</v>
      </c>
      <c r="O171" s="41">
        <v>0</v>
      </c>
      <c r="P171" s="25">
        <v>258</v>
      </c>
      <c r="Q171" s="25">
        <v>796</v>
      </c>
      <c r="R171" s="25">
        <v>15</v>
      </c>
      <c r="S171" s="25">
        <v>65</v>
      </c>
      <c r="T171" s="25" t="s">
        <v>571</v>
      </c>
      <c r="U171" s="26" t="s">
        <v>75</v>
      </c>
      <c r="V171" s="56" t="s">
        <v>575</v>
      </c>
      <c r="W171" s="25" t="s">
        <v>53</v>
      </c>
      <c r="X171" s="10"/>
      <c r="Y171" s="10"/>
      <c r="Z171" s="10"/>
    </row>
    <row r="172" s="4" customFormat="1" ht="22" customHeight="1" spans="1:26">
      <c r="A172" s="24">
        <v>3</v>
      </c>
      <c r="B172" s="25" t="s">
        <v>567</v>
      </c>
      <c r="C172" s="25" t="s">
        <v>568</v>
      </c>
      <c r="D172" s="25" t="s">
        <v>568</v>
      </c>
      <c r="E172" s="26" t="s">
        <v>32</v>
      </c>
      <c r="F172" s="25" t="s">
        <v>58</v>
      </c>
      <c r="G172" s="25" t="s">
        <v>34</v>
      </c>
      <c r="H172" s="25" t="s">
        <v>576</v>
      </c>
      <c r="I172" s="25">
        <v>2022.06</v>
      </c>
      <c r="J172" s="39">
        <v>2022.11</v>
      </c>
      <c r="K172" s="25" t="s">
        <v>36</v>
      </c>
      <c r="L172" s="25" t="s">
        <v>577</v>
      </c>
      <c r="M172" s="39">
        <f t="shared" si="14"/>
        <v>45</v>
      </c>
      <c r="N172" s="41">
        <v>45</v>
      </c>
      <c r="O172" s="41">
        <v>0</v>
      </c>
      <c r="P172" s="25">
        <v>377</v>
      </c>
      <c r="Q172" s="25">
        <v>1079</v>
      </c>
      <c r="R172" s="25">
        <v>37</v>
      </c>
      <c r="S172" s="25">
        <v>79</v>
      </c>
      <c r="T172" s="25" t="s">
        <v>578</v>
      </c>
      <c r="U172" s="25" t="s">
        <v>39</v>
      </c>
      <c r="V172" s="26" t="s">
        <v>63</v>
      </c>
      <c r="W172" s="25" t="s">
        <v>53</v>
      </c>
      <c r="X172" s="10"/>
      <c r="Y172" s="10"/>
      <c r="Z172" s="10"/>
    </row>
    <row r="173" s="4" customFormat="1" ht="22" customHeight="1" spans="1:26">
      <c r="A173" s="24">
        <v>4</v>
      </c>
      <c r="B173" s="25" t="s">
        <v>567</v>
      </c>
      <c r="C173" s="25" t="s">
        <v>568</v>
      </c>
      <c r="D173" s="25" t="s">
        <v>579</v>
      </c>
      <c r="E173" s="25" t="s">
        <v>32</v>
      </c>
      <c r="F173" s="25" t="s">
        <v>64</v>
      </c>
      <c r="G173" s="25" t="s">
        <v>34</v>
      </c>
      <c r="H173" s="25" t="s">
        <v>580</v>
      </c>
      <c r="I173" s="25">
        <v>2022.01</v>
      </c>
      <c r="J173" s="39">
        <v>2022.1</v>
      </c>
      <c r="K173" s="25" t="s">
        <v>36</v>
      </c>
      <c r="L173" s="25" t="s">
        <v>581</v>
      </c>
      <c r="M173" s="39">
        <f t="shared" si="14"/>
        <v>20.06</v>
      </c>
      <c r="N173" s="44">
        <v>20.06</v>
      </c>
      <c r="O173" s="44">
        <v>0</v>
      </c>
      <c r="P173" s="25">
        <v>305</v>
      </c>
      <c r="Q173" s="25">
        <v>994</v>
      </c>
      <c r="R173" s="25">
        <v>25</v>
      </c>
      <c r="S173" s="25">
        <v>48</v>
      </c>
      <c r="T173" s="25" t="s">
        <v>578</v>
      </c>
      <c r="U173" s="25" t="s">
        <v>39</v>
      </c>
      <c r="V173" s="26" t="s">
        <v>582</v>
      </c>
      <c r="W173" s="25" t="s">
        <v>53</v>
      </c>
      <c r="X173" s="8"/>
      <c r="Y173" s="8"/>
      <c r="Z173" s="8"/>
    </row>
    <row r="174" s="4" customFormat="1" ht="22" customHeight="1" spans="1:26">
      <c r="A174" s="24">
        <v>5</v>
      </c>
      <c r="B174" s="25" t="s">
        <v>567</v>
      </c>
      <c r="C174" s="25" t="s">
        <v>568</v>
      </c>
      <c r="D174" s="25" t="s">
        <v>579</v>
      </c>
      <c r="E174" s="25" t="s">
        <v>32</v>
      </c>
      <c r="F174" s="25" t="s">
        <v>64</v>
      </c>
      <c r="G174" s="25" t="s">
        <v>34</v>
      </c>
      <c r="H174" s="25" t="s">
        <v>583</v>
      </c>
      <c r="I174" s="25">
        <v>2022.01</v>
      </c>
      <c r="J174" s="39">
        <v>2022.1</v>
      </c>
      <c r="K174" s="25" t="s">
        <v>36</v>
      </c>
      <c r="L174" s="25" t="s">
        <v>584</v>
      </c>
      <c r="M174" s="39">
        <f t="shared" si="14"/>
        <v>41.17</v>
      </c>
      <c r="N174" s="44">
        <v>41.17</v>
      </c>
      <c r="O174" s="44">
        <v>0</v>
      </c>
      <c r="P174" s="25">
        <v>50</v>
      </c>
      <c r="Q174" s="25">
        <v>182</v>
      </c>
      <c r="R174" s="25">
        <v>5</v>
      </c>
      <c r="S174" s="25">
        <v>18</v>
      </c>
      <c r="T174" s="25" t="s">
        <v>578</v>
      </c>
      <c r="U174" s="25" t="s">
        <v>39</v>
      </c>
      <c r="V174" s="26" t="s">
        <v>57</v>
      </c>
      <c r="W174" s="25" t="s">
        <v>53</v>
      </c>
      <c r="X174" s="8"/>
      <c r="Y174" s="8"/>
      <c r="Z174" s="8"/>
    </row>
    <row r="175" s="4" customFormat="1" ht="22" customHeight="1" spans="1:26">
      <c r="A175" s="24">
        <v>6</v>
      </c>
      <c r="B175" s="25" t="s">
        <v>567</v>
      </c>
      <c r="C175" s="25" t="s">
        <v>568</v>
      </c>
      <c r="D175" s="25" t="s">
        <v>579</v>
      </c>
      <c r="E175" s="25" t="s">
        <v>32</v>
      </c>
      <c r="F175" s="25" t="s">
        <v>64</v>
      </c>
      <c r="G175" s="25" t="s">
        <v>34</v>
      </c>
      <c r="H175" s="25" t="s">
        <v>585</v>
      </c>
      <c r="I175" s="25">
        <v>2022.01</v>
      </c>
      <c r="J175" s="39">
        <v>2022.1</v>
      </c>
      <c r="K175" s="25" t="s">
        <v>86</v>
      </c>
      <c r="L175" s="25" t="s">
        <v>586</v>
      </c>
      <c r="M175" s="39">
        <f t="shared" si="14"/>
        <v>46.05</v>
      </c>
      <c r="N175" s="44">
        <v>46.05</v>
      </c>
      <c r="O175" s="44">
        <v>0</v>
      </c>
      <c r="P175" s="25">
        <v>305</v>
      </c>
      <c r="Q175" s="25">
        <v>994</v>
      </c>
      <c r="R175" s="25">
        <v>25</v>
      </c>
      <c r="S175" s="25">
        <v>48</v>
      </c>
      <c r="T175" s="25" t="s">
        <v>578</v>
      </c>
      <c r="U175" s="25" t="s">
        <v>39</v>
      </c>
      <c r="V175" s="26" t="s">
        <v>57</v>
      </c>
      <c r="W175" s="25" t="s">
        <v>53</v>
      </c>
      <c r="X175" s="8"/>
      <c r="Y175" s="8"/>
      <c r="Z175" s="8"/>
    </row>
    <row r="176" s="4" customFormat="1" ht="22" customHeight="1" spans="1:26">
      <c r="A176" s="24">
        <v>7</v>
      </c>
      <c r="B176" s="25" t="s">
        <v>567</v>
      </c>
      <c r="C176" s="25" t="s">
        <v>568</v>
      </c>
      <c r="D176" s="25" t="s">
        <v>579</v>
      </c>
      <c r="E176" s="25" t="s">
        <v>32</v>
      </c>
      <c r="F176" s="25" t="s">
        <v>64</v>
      </c>
      <c r="G176" s="25" t="s">
        <v>34</v>
      </c>
      <c r="H176" s="25" t="s">
        <v>587</v>
      </c>
      <c r="I176" s="25">
        <v>2022.01</v>
      </c>
      <c r="J176" s="39">
        <v>2022.1</v>
      </c>
      <c r="K176" s="25" t="s">
        <v>36</v>
      </c>
      <c r="L176" s="25" t="s">
        <v>588</v>
      </c>
      <c r="M176" s="39">
        <f t="shared" si="14"/>
        <v>45.02</v>
      </c>
      <c r="N176" s="44">
        <v>45.02</v>
      </c>
      <c r="O176" s="44">
        <v>0</v>
      </c>
      <c r="P176" s="25">
        <v>305</v>
      </c>
      <c r="Q176" s="25">
        <v>994</v>
      </c>
      <c r="R176" s="25">
        <v>25</v>
      </c>
      <c r="S176" s="25">
        <v>48</v>
      </c>
      <c r="T176" s="25" t="s">
        <v>578</v>
      </c>
      <c r="U176" s="25" t="s">
        <v>39</v>
      </c>
      <c r="V176" s="26" t="s">
        <v>589</v>
      </c>
      <c r="W176" s="25" t="s">
        <v>53</v>
      </c>
      <c r="X176" s="8"/>
      <c r="Y176" s="8"/>
      <c r="Z176" s="8"/>
    </row>
    <row r="177" s="4" customFormat="1" ht="22" customHeight="1" spans="1:26">
      <c r="A177" s="24">
        <v>8</v>
      </c>
      <c r="B177" s="25" t="s">
        <v>567</v>
      </c>
      <c r="C177" s="25" t="s">
        <v>568</v>
      </c>
      <c r="D177" s="25" t="s">
        <v>579</v>
      </c>
      <c r="E177" s="25" t="s">
        <v>32</v>
      </c>
      <c r="F177" s="25" t="s">
        <v>64</v>
      </c>
      <c r="G177" s="25" t="s">
        <v>34</v>
      </c>
      <c r="H177" s="25" t="s">
        <v>590</v>
      </c>
      <c r="I177" s="25">
        <v>2022.01</v>
      </c>
      <c r="J177" s="39">
        <v>2022.1</v>
      </c>
      <c r="K177" s="25" t="s">
        <v>36</v>
      </c>
      <c r="L177" s="25" t="s">
        <v>591</v>
      </c>
      <c r="M177" s="39">
        <f t="shared" si="14"/>
        <v>40.03</v>
      </c>
      <c r="N177" s="44">
        <v>40.03</v>
      </c>
      <c r="O177" s="44">
        <v>0</v>
      </c>
      <c r="P177" s="25">
        <v>305</v>
      </c>
      <c r="Q177" s="25">
        <v>994</v>
      </c>
      <c r="R177" s="25">
        <v>25</v>
      </c>
      <c r="S177" s="25">
        <v>48</v>
      </c>
      <c r="T177" s="25" t="s">
        <v>578</v>
      </c>
      <c r="U177" s="25" t="s">
        <v>39</v>
      </c>
      <c r="V177" s="26" t="s">
        <v>592</v>
      </c>
      <c r="W177" s="25" t="s">
        <v>53</v>
      </c>
      <c r="X177" s="8"/>
      <c r="Y177" s="8"/>
      <c r="Z177" s="8"/>
    </row>
    <row r="178" s="4" customFormat="1" ht="22" customHeight="1" spans="1:26">
      <c r="A178" s="24">
        <v>9</v>
      </c>
      <c r="B178" s="25" t="s">
        <v>567</v>
      </c>
      <c r="C178" s="25" t="s">
        <v>568</v>
      </c>
      <c r="D178" s="25" t="s">
        <v>579</v>
      </c>
      <c r="E178" s="25" t="s">
        <v>32</v>
      </c>
      <c r="F178" s="25" t="s">
        <v>64</v>
      </c>
      <c r="G178" s="25" t="s">
        <v>34</v>
      </c>
      <c r="H178" s="25" t="s">
        <v>593</v>
      </c>
      <c r="I178" s="25">
        <v>2022.01</v>
      </c>
      <c r="J178" s="39">
        <v>2022.1</v>
      </c>
      <c r="K178" s="25" t="s">
        <v>36</v>
      </c>
      <c r="L178" s="25" t="s">
        <v>594</v>
      </c>
      <c r="M178" s="39">
        <f t="shared" si="14"/>
        <v>20.08</v>
      </c>
      <c r="N178" s="44">
        <v>20.08</v>
      </c>
      <c r="O178" s="44">
        <v>0</v>
      </c>
      <c r="P178" s="25">
        <v>305</v>
      </c>
      <c r="Q178" s="25">
        <v>994</v>
      </c>
      <c r="R178" s="25">
        <v>25</v>
      </c>
      <c r="S178" s="25">
        <v>48</v>
      </c>
      <c r="T178" s="25" t="s">
        <v>578</v>
      </c>
      <c r="U178" s="25" t="s">
        <v>39</v>
      </c>
      <c r="V178" s="26" t="s">
        <v>57</v>
      </c>
      <c r="W178" s="25" t="s">
        <v>53</v>
      </c>
      <c r="X178" s="8"/>
      <c r="Y178" s="8"/>
      <c r="Z178" s="8"/>
    </row>
    <row r="179" s="8" customFormat="1" ht="22" customHeight="1" spans="1:23">
      <c r="A179" s="24">
        <v>10</v>
      </c>
      <c r="B179" s="25" t="s">
        <v>567</v>
      </c>
      <c r="C179" s="25" t="s">
        <v>568</v>
      </c>
      <c r="D179" s="25" t="s">
        <v>568</v>
      </c>
      <c r="E179" s="25" t="s">
        <v>32</v>
      </c>
      <c r="F179" s="25" t="s">
        <v>64</v>
      </c>
      <c r="G179" s="25" t="s">
        <v>65</v>
      </c>
      <c r="H179" s="25" t="s">
        <v>595</v>
      </c>
      <c r="I179" s="25">
        <v>2022.01</v>
      </c>
      <c r="J179" s="39">
        <v>2022.1</v>
      </c>
      <c r="K179" s="25" t="s">
        <v>36</v>
      </c>
      <c r="L179" s="25" t="s">
        <v>596</v>
      </c>
      <c r="M179" s="39">
        <f t="shared" si="14"/>
        <v>8</v>
      </c>
      <c r="N179" s="44">
        <v>8</v>
      </c>
      <c r="O179" s="44">
        <v>0</v>
      </c>
      <c r="P179" s="25">
        <v>305</v>
      </c>
      <c r="Q179" s="25">
        <v>994</v>
      </c>
      <c r="R179" s="25">
        <v>25</v>
      </c>
      <c r="S179" s="25">
        <v>48</v>
      </c>
      <c r="T179" s="25" t="s">
        <v>578</v>
      </c>
      <c r="U179" s="25" t="s">
        <v>39</v>
      </c>
      <c r="V179" s="26" t="s">
        <v>68</v>
      </c>
      <c r="W179" s="25" t="s">
        <v>53</v>
      </c>
    </row>
    <row r="180" s="8" customFormat="1" ht="22" customHeight="1" spans="1:26">
      <c r="A180" s="24">
        <v>11</v>
      </c>
      <c r="B180" s="19" t="s">
        <v>567</v>
      </c>
      <c r="C180" s="19" t="s">
        <v>568</v>
      </c>
      <c r="D180" s="19" t="s">
        <v>597</v>
      </c>
      <c r="E180" s="24" t="s">
        <v>32</v>
      </c>
      <c r="F180" s="24" t="s">
        <v>33</v>
      </c>
      <c r="G180" s="24" t="s">
        <v>34</v>
      </c>
      <c r="H180" s="20" t="s">
        <v>598</v>
      </c>
      <c r="I180" s="24">
        <v>2022.01</v>
      </c>
      <c r="J180" s="42">
        <v>2022.11</v>
      </c>
      <c r="K180" s="24" t="s">
        <v>36</v>
      </c>
      <c r="L180" s="19" t="s">
        <v>599</v>
      </c>
      <c r="M180" s="42">
        <v>6</v>
      </c>
      <c r="N180" s="35">
        <v>6</v>
      </c>
      <c r="O180" s="36">
        <v>0</v>
      </c>
      <c r="P180" s="37">
        <v>134</v>
      </c>
      <c r="Q180" s="37">
        <v>352</v>
      </c>
      <c r="R180" s="58">
        <v>25</v>
      </c>
      <c r="S180" s="58">
        <v>51</v>
      </c>
      <c r="T180" s="20" t="s">
        <v>578</v>
      </c>
      <c r="U180" s="24" t="s">
        <v>39</v>
      </c>
      <c r="V180" s="59" t="s">
        <v>40</v>
      </c>
      <c r="W180" s="25" t="s">
        <v>53</v>
      </c>
      <c r="X180" s="11"/>
      <c r="Y180" s="11"/>
      <c r="Z180" s="11"/>
    </row>
    <row r="181" s="8" customFormat="1" ht="22" customHeight="1" spans="1:26">
      <c r="A181" s="24">
        <v>12</v>
      </c>
      <c r="B181" s="19" t="s">
        <v>567</v>
      </c>
      <c r="C181" s="19" t="s">
        <v>600</v>
      </c>
      <c r="D181" s="19" t="s">
        <v>601</v>
      </c>
      <c r="E181" s="24" t="s">
        <v>32</v>
      </c>
      <c r="F181" s="24" t="s">
        <v>33</v>
      </c>
      <c r="G181" s="24" t="s">
        <v>34</v>
      </c>
      <c r="H181" s="20" t="s">
        <v>602</v>
      </c>
      <c r="I181" s="24">
        <v>2022.01</v>
      </c>
      <c r="J181" s="42">
        <v>2022.11</v>
      </c>
      <c r="K181" s="24" t="s">
        <v>36</v>
      </c>
      <c r="L181" s="19" t="s">
        <v>603</v>
      </c>
      <c r="M181" s="42">
        <v>6</v>
      </c>
      <c r="N181" s="35">
        <v>6</v>
      </c>
      <c r="O181" s="36">
        <v>0</v>
      </c>
      <c r="P181" s="37">
        <v>84</v>
      </c>
      <c r="Q181" s="37">
        <v>201</v>
      </c>
      <c r="R181" s="58">
        <v>8</v>
      </c>
      <c r="S181" s="58">
        <v>18</v>
      </c>
      <c r="T181" s="20" t="s">
        <v>578</v>
      </c>
      <c r="U181" s="24" t="s">
        <v>39</v>
      </c>
      <c r="V181" s="59" t="s">
        <v>40</v>
      </c>
      <c r="W181" s="20" t="s">
        <v>41</v>
      </c>
      <c r="X181" s="11"/>
      <c r="Y181" s="11"/>
      <c r="Z181" s="11"/>
    </row>
    <row r="182" s="5" customFormat="1" ht="31" customHeight="1" spans="1:26">
      <c r="A182" s="24">
        <v>13</v>
      </c>
      <c r="B182" s="25" t="s">
        <v>567</v>
      </c>
      <c r="C182" s="25" t="s">
        <v>604</v>
      </c>
      <c r="D182" s="25" t="s">
        <v>605</v>
      </c>
      <c r="E182" s="25" t="s">
        <v>47</v>
      </c>
      <c r="F182" s="25" t="s">
        <v>34</v>
      </c>
      <c r="G182" s="25" t="s">
        <v>606</v>
      </c>
      <c r="H182" s="25" t="s">
        <v>607</v>
      </c>
      <c r="I182" s="25">
        <v>2022.06</v>
      </c>
      <c r="J182" s="39">
        <v>2022.11</v>
      </c>
      <c r="K182" s="25" t="s">
        <v>36</v>
      </c>
      <c r="L182" s="25" t="s">
        <v>608</v>
      </c>
      <c r="M182" s="39">
        <f t="shared" ref="M182:M186" si="15">SUM(N182:O182)</f>
        <v>45.94</v>
      </c>
      <c r="N182" s="41">
        <v>45.94</v>
      </c>
      <c r="O182" s="41">
        <v>0</v>
      </c>
      <c r="P182" s="25">
        <v>313</v>
      </c>
      <c r="Q182" s="25">
        <v>1065</v>
      </c>
      <c r="R182" s="25">
        <v>15</v>
      </c>
      <c r="S182" s="25">
        <v>52</v>
      </c>
      <c r="T182" s="25" t="s">
        <v>609</v>
      </c>
      <c r="U182" s="26" t="s">
        <v>75</v>
      </c>
      <c r="V182" s="56" t="s">
        <v>610</v>
      </c>
      <c r="W182" s="25" t="s">
        <v>77</v>
      </c>
      <c r="X182" s="10"/>
      <c r="Y182" s="10"/>
      <c r="Z182" s="10"/>
    </row>
    <row r="183" s="8" customFormat="1" ht="22" customHeight="1" spans="1:23">
      <c r="A183" s="24">
        <v>14</v>
      </c>
      <c r="B183" s="25" t="s">
        <v>567</v>
      </c>
      <c r="C183" s="25" t="s">
        <v>604</v>
      </c>
      <c r="D183" s="25" t="s">
        <v>605</v>
      </c>
      <c r="E183" s="25" t="s">
        <v>32</v>
      </c>
      <c r="F183" s="25" t="s">
        <v>58</v>
      </c>
      <c r="G183" s="25" t="s">
        <v>34</v>
      </c>
      <c r="H183" s="25" t="s">
        <v>611</v>
      </c>
      <c r="I183" s="25">
        <v>2022.01</v>
      </c>
      <c r="J183" s="39">
        <v>2022.1</v>
      </c>
      <c r="K183" s="25" t="s">
        <v>36</v>
      </c>
      <c r="L183" s="25" t="s">
        <v>612</v>
      </c>
      <c r="M183" s="39">
        <f t="shared" si="15"/>
        <v>46.3</v>
      </c>
      <c r="N183" s="44">
        <v>46.3</v>
      </c>
      <c r="O183" s="44">
        <v>0</v>
      </c>
      <c r="P183" s="25">
        <v>134</v>
      </c>
      <c r="Q183" s="25">
        <v>364</v>
      </c>
      <c r="R183" s="25">
        <v>9</v>
      </c>
      <c r="S183" s="25">
        <v>18</v>
      </c>
      <c r="T183" s="25" t="s">
        <v>578</v>
      </c>
      <c r="U183" s="25" t="s">
        <v>39</v>
      </c>
      <c r="V183" s="26" t="s">
        <v>57</v>
      </c>
      <c r="W183" s="25" t="s">
        <v>77</v>
      </c>
    </row>
    <row r="184" s="8" customFormat="1" ht="22" customHeight="1" spans="1:23">
      <c r="A184" s="24">
        <v>15</v>
      </c>
      <c r="B184" s="25" t="s">
        <v>567</v>
      </c>
      <c r="C184" s="25" t="s">
        <v>604</v>
      </c>
      <c r="D184" s="25" t="s">
        <v>605</v>
      </c>
      <c r="E184" s="25" t="s">
        <v>32</v>
      </c>
      <c r="F184" s="25" t="s">
        <v>58</v>
      </c>
      <c r="G184" s="25" t="s">
        <v>34</v>
      </c>
      <c r="H184" s="25" t="s">
        <v>409</v>
      </c>
      <c r="I184" s="25">
        <v>2022.01</v>
      </c>
      <c r="J184" s="39">
        <v>2022.1</v>
      </c>
      <c r="K184" s="25" t="s">
        <v>36</v>
      </c>
      <c r="L184" s="25" t="s">
        <v>613</v>
      </c>
      <c r="M184" s="39">
        <f t="shared" si="15"/>
        <v>38.07</v>
      </c>
      <c r="N184" s="44">
        <v>38.07</v>
      </c>
      <c r="O184" s="44">
        <v>0</v>
      </c>
      <c r="P184" s="25">
        <v>134</v>
      </c>
      <c r="Q184" s="25">
        <v>364</v>
      </c>
      <c r="R184" s="25">
        <v>9</v>
      </c>
      <c r="S184" s="25">
        <v>18</v>
      </c>
      <c r="T184" s="25" t="s">
        <v>578</v>
      </c>
      <c r="U184" s="25" t="s">
        <v>39</v>
      </c>
      <c r="V184" s="26" t="s">
        <v>614</v>
      </c>
      <c r="W184" s="25" t="s">
        <v>77</v>
      </c>
    </row>
    <row r="185" s="8" customFormat="1" ht="22" customHeight="1" spans="1:23">
      <c r="A185" s="24">
        <v>16</v>
      </c>
      <c r="B185" s="25" t="s">
        <v>567</v>
      </c>
      <c r="C185" s="25" t="s">
        <v>604</v>
      </c>
      <c r="D185" s="25" t="s">
        <v>605</v>
      </c>
      <c r="E185" s="25" t="s">
        <v>32</v>
      </c>
      <c r="F185" s="25" t="s">
        <v>58</v>
      </c>
      <c r="G185" s="25" t="s">
        <v>34</v>
      </c>
      <c r="H185" s="25" t="s">
        <v>409</v>
      </c>
      <c r="I185" s="25">
        <v>2022.01</v>
      </c>
      <c r="J185" s="39">
        <v>2022.1</v>
      </c>
      <c r="K185" s="25" t="s">
        <v>36</v>
      </c>
      <c r="L185" s="25" t="s">
        <v>615</v>
      </c>
      <c r="M185" s="39">
        <f t="shared" si="15"/>
        <v>25.02</v>
      </c>
      <c r="N185" s="39">
        <v>25.02</v>
      </c>
      <c r="O185" s="39">
        <v>0</v>
      </c>
      <c r="P185" s="25">
        <v>134</v>
      </c>
      <c r="Q185" s="25">
        <v>364</v>
      </c>
      <c r="R185" s="25">
        <v>9</v>
      </c>
      <c r="S185" s="25">
        <v>18</v>
      </c>
      <c r="T185" s="25" t="s">
        <v>578</v>
      </c>
      <c r="U185" s="25" t="s">
        <v>39</v>
      </c>
      <c r="V185" s="26" t="s">
        <v>614</v>
      </c>
      <c r="W185" s="25" t="s">
        <v>77</v>
      </c>
    </row>
    <row r="186" s="4" customFormat="1" ht="22" customHeight="1" spans="1:26">
      <c r="A186" s="24">
        <v>17</v>
      </c>
      <c r="B186" s="25" t="s">
        <v>567</v>
      </c>
      <c r="C186" s="25" t="s">
        <v>604</v>
      </c>
      <c r="D186" s="25" t="s">
        <v>605</v>
      </c>
      <c r="E186" s="25" t="s">
        <v>32</v>
      </c>
      <c r="F186" s="25" t="s">
        <v>64</v>
      </c>
      <c r="G186" s="25" t="s">
        <v>34</v>
      </c>
      <c r="H186" s="25" t="s">
        <v>163</v>
      </c>
      <c r="I186" s="25">
        <v>2022.01</v>
      </c>
      <c r="J186" s="39">
        <v>2022.1</v>
      </c>
      <c r="K186" s="25" t="s">
        <v>36</v>
      </c>
      <c r="L186" s="25" t="s">
        <v>616</v>
      </c>
      <c r="M186" s="39">
        <f t="shared" si="15"/>
        <v>46.32</v>
      </c>
      <c r="N186" s="39">
        <v>46.32</v>
      </c>
      <c r="O186" s="39">
        <v>0</v>
      </c>
      <c r="P186" s="25">
        <v>134</v>
      </c>
      <c r="Q186" s="25">
        <v>364</v>
      </c>
      <c r="R186" s="25">
        <v>9</v>
      </c>
      <c r="S186" s="25">
        <v>18</v>
      </c>
      <c r="T186" s="25" t="s">
        <v>578</v>
      </c>
      <c r="U186" s="25" t="s">
        <v>39</v>
      </c>
      <c r="V186" s="26" t="s">
        <v>617</v>
      </c>
      <c r="W186" s="25" t="s">
        <v>77</v>
      </c>
      <c r="X186" s="8"/>
      <c r="Y186" s="8"/>
      <c r="Z186" s="8"/>
    </row>
    <row r="187" s="4" customFormat="1" ht="22" customHeight="1" spans="1:26">
      <c r="A187" s="24">
        <v>18</v>
      </c>
      <c r="B187" s="19" t="s">
        <v>567</v>
      </c>
      <c r="C187" s="19" t="s">
        <v>604</v>
      </c>
      <c r="D187" s="19" t="s">
        <v>618</v>
      </c>
      <c r="E187" s="24" t="s">
        <v>32</v>
      </c>
      <c r="F187" s="24" t="s">
        <v>33</v>
      </c>
      <c r="G187" s="24" t="s">
        <v>34</v>
      </c>
      <c r="H187" s="20" t="s">
        <v>619</v>
      </c>
      <c r="I187" s="24">
        <v>2022.01</v>
      </c>
      <c r="J187" s="42">
        <v>2022.11</v>
      </c>
      <c r="K187" s="24" t="s">
        <v>36</v>
      </c>
      <c r="L187" s="19" t="s">
        <v>620</v>
      </c>
      <c r="M187" s="42">
        <v>6</v>
      </c>
      <c r="N187" s="35">
        <v>6</v>
      </c>
      <c r="O187" s="36">
        <v>0</v>
      </c>
      <c r="P187" s="37">
        <v>39</v>
      </c>
      <c r="Q187" s="37">
        <v>129</v>
      </c>
      <c r="R187" s="58">
        <v>20</v>
      </c>
      <c r="S187" s="58">
        <v>57</v>
      </c>
      <c r="T187" s="20" t="s">
        <v>578</v>
      </c>
      <c r="U187" s="24" t="s">
        <v>39</v>
      </c>
      <c r="V187" s="59" t="s">
        <v>40</v>
      </c>
      <c r="W187" s="25" t="s">
        <v>77</v>
      </c>
      <c r="X187" s="11"/>
      <c r="Y187" s="11"/>
      <c r="Z187" s="11"/>
    </row>
    <row r="188" s="4" customFormat="1" ht="22" customHeight="1" spans="1:26">
      <c r="A188" s="24">
        <v>19</v>
      </c>
      <c r="B188" s="25" t="s">
        <v>567</v>
      </c>
      <c r="C188" s="25" t="s">
        <v>621</v>
      </c>
      <c r="D188" s="25" t="s">
        <v>622</v>
      </c>
      <c r="E188" s="25" t="s">
        <v>32</v>
      </c>
      <c r="F188" s="25" t="s">
        <v>64</v>
      </c>
      <c r="G188" s="25" t="s">
        <v>65</v>
      </c>
      <c r="H188" s="25" t="s">
        <v>595</v>
      </c>
      <c r="I188" s="25">
        <v>2022.01</v>
      </c>
      <c r="J188" s="39">
        <v>2022.1</v>
      </c>
      <c r="K188" s="25" t="s">
        <v>36</v>
      </c>
      <c r="L188" s="25" t="s">
        <v>623</v>
      </c>
      <c r="M188" s="39">
        <f t="shared" ref="M188:M191" si="16">SUM(N188:O188)</f>
        <v>7</v>
      </c>
      <c r="N188" s="39">
        <v>7</v>
      </c>
      <c r="O188" s="39">
        <v>0</v>
      </c>
      <c r="P188" s="25">
        <v>105</v>
      </c>
      <c r="Q188" s="25">
        <v>420</v>
      </c>
      <c r="R188" s="25">
        <v>7</v>
      </c>
      <c r="S188" s="25">
        <v>18</v>
      </c>
      <c r="T188" s="25" t="s">
        <v>578</v>
      </c>
      <c r="U188" s="25" t="s">
        <v>39</v>
      </c>
      <c r="V188" s="26" t="s">
        <v>68</v>
      </c>
      <c r="W188" s="57" t="s">
        <v>100</v>
      </c>
      <c r="X188" s="8"/>
      <c r="Y188" s="8"/>
      <c r="Z188" s="8"/>
    </row>
    <row r="189" s="4" customFormat="1" ht="22" customHeight="1" spans="1:26">
      <c r="A189" s="24">
        <v>20</v>
      </c>
      <c r="B189" s="25" t="s">
        <v>567</v>
      </c>
      <c r="C189" s="25" t="s">
        <v>621</v>
      </c>
      <c r="D189" s="25" t="s">
        <v>624</v>
      </c>
      <c r="E189" s="25" t="s">
        <v>32</v>
      </c>
      <c r="F189" s="25" t="s">
        <v>64</v>
      </c>
      <c r="G189" s="25" t="s">
        <v>65</v>
      </c>
      <c r="H189" s="25" t="s">
        <v>595</v>
      </c>
      <c r="I189" s="25">
        <v>2022.01</v>
      </c>
      <c r="J189" s="39">
        <v>2022.1</v>
      </c>
      <c r="K189" s="25" t="s">
        <v>36</v>
      </c>
      <c r="L189" s="25" t="s">
        <v>625</v>
      </c>
      <c r="M189" s="39">
        <f t="shared" si="16"/>
        <v>7</v>
      </c>
      <c r="N189" s="39">
        <v>7</v>
      </c>
      <c r="O189" s="39">
        <v>0</v>
      </c>
      <c r="P189" s="25">
        <v>85</v>
      </c>
      <c r="Q189" s="25">
        <v>332</v>
      </c>
      <c r="R189" s="25">
        <v>4</v>
      </c>
      <c r="S189" s="25">
        <v>12</v>
      </c>
      <c r="T189" s="25" t="s">
        <v>578</v>
      </c>
      <c r="U189" s="25" t="s">
        <v>39</v>
      </c>
      <c r="V189" s="26" t="s">
        <v>68</v>
      </c>
      <c r="W189" s="57" t="s">
        <v>100</v>
      </c>
      <c r="X189" s="8"/>
      <c r="Y189" s="8"/>
      <c r="Z189" s="8"/>
    </row>
    <row r="190" s="4" customFormat="1" ht="22" customHeight="1" spans="1:26">
      <c r="A190" s="24">
        <v>21</v>
      </c>
      <c r="B190" s="25" t="s">
        <v>567</v>
      </c>
      <c r="C190" s="25" t="s">
        <v>621</v>
      </c>
      <c r="D190" s="25" t="s">
        <v>626</v>
      </c>
      <c r="E190" s="25" t="s">
        <v>32</v>
      </c>
      <c r="F190" s="25" t="s">
        <v>64</v>
      </c>
      <c r="G190" s="25" t="s">
        <v>65</v>
      </c>
      <c r="H190" s="25" t="s">
        <v>595</v>
      </c>
      <c r="I190" s="25">
        <v>2022.01</v>
      </c>
      <c r="J190" s="39">
        <v>2022.1</v>
      </c>
      <c r="K190" s="25" t="s">
        <v>36</v>
      </c>
      <c r="L190" s="25" t="s">
        <v>627</v>
      </c>
      <c r="M190" s="39">
        <f t="shared" si="16"/>
        <v>5</v>
      </c>
      <c r="N190" s="39">
        <v>5</v>
      </c>
      <c r="O190" s="39">
        <v>0</v>
      </c>
      <c r="P190" s="25">
        <v>51</v>
      </c>
      <c r="Q190" s="25">
        <v>223</v>
      </c>
      <c r="R190" s="25">
        <v>5</v>
      </c>
      <c r="S190" s="25">
        <v>23</v>
      </c>
      <c r="T190" s="25" t="s">
        <v>578</v>
      </c>
      <c r="U190" s="25" t="s">
        <v>39</v>
      </c>
      <c r="V190" s="26" t="s">
        <v>68</v>
      </c>
      <c r="W190" s="57" t="s">
        <v>100</v>
      </c>
      <c r="X190" s="8"/>
      <c r="Y190" s="8"/>
      <c r="Z190" s="8"/>
    </row>
    <row r="191" s="4" customFormat="1" ht="22" customHeight="1" spans="1:26">
      <c r="A191" s="24">
        <v>22</v>
      </c>
      <c r="B191" s="25" t="s">
        <v>567</v>
      </c>
      <c r="C191" s="25" t="s">
        <v>621</v>
      </c>
      <c r="D191" s="25" t="s">
        <v>605</v>
      </c>
      <c r="E191" s="25" t="s">
        <v>32</v>
      </c>
      <c r="F191" s="25" t="s">
        <v>64</v>
      </c>
      <c r="G191" s="25" t="s">
        <v>65</v>
      </c>
      <c r="H191" s="25" t="s">
        <v>595</v>
      </c>
      <c r="I191" s="25">
        <v>2022.01</v>
      </c>
      <c r="J191" s="39">
        <v>2022.1</v>
      </c>
      <c r="K191" s="25" t="s">
        <v>36</v>
      </c>
      <c r="L191" s="25" t="s">
        <v>625</v>
      </c>
      <c r="M191" s="39">
        <f t="shared" si="16"/>
        <v>6</v>
      </c>
      <c r="N191" s="39">
        <v>6</v>
      </c>
      <c r="O191" s="39">
        <v>0</v>
      </c>
      <c r="P191" s="25">
        <v>48</v>
      </c>
      <c r="Q191" s="25">
        <v>210</v>
      </c>
      <c r="R191" s="25">
        <v>3</v>
      </c>
      <c r="S191" s="25">
        <v>5</v>
      </c>
      <c r="T191" s="25" t="s">
        <v>578</v>
      </c>
      <c r="U191" s="25" t="s">
        <v>39</v>
      </c>
      <c r="V191" s="26" t="s">
        <v>68</v>
      </c>
      <c r="W191" s="57" t="s">
        <v>100</v>
      </c>
      <c r="X191" s="8"/>
      <c r="Y191" s="8"/>
      <c r="Z191" s="8"/>
    </row>
    <row r="192" s="4" customFormat="1" ht="22" customHeight="1" spans="1:26">
      <c r="A192" s="24">
        <v>23</v>
      </c>
      <c r="B192" s="19" t="s">
        <v>567</v>
      </c>
      <c r="C192" s="19" t="s">
        <v>628</v>
      </c>
      <c r="D192" s="19" t="s">
        <v>629</v>
      </c>
      <c r="E192" s="24" t="s">
        <v>32</v>
      </c>
      <c r="F192" s="24" t="s">
        <v>33</v>
      </c>
      <c r="G192" s="24" t="s">
        <v>34</v>
      </c>
      <c r="H192" s="20" t="s">
        <v>325</v>
      </c>
      <c r="I192" s="24">
        <v>2022.01</v>
      </c>
      <c r="J192" s="42">
        <v>2022.11</v>
      </c>
      <c r="K192" s="24" t="s">
        <v>36</v>
      </c>
      <c r="L192" s="19" t="s">
        <v>630</v>
      </c>
      <c r="M192" s="42">
        <v>6</v>
      </c>
      <c r="N192" s="35">
        <v>6</v>
      </c>
      <c r="O192" s="36">
        <v>0</v>
      </c>
      <c r="P192" s="37">
        <v>130</v>
      </c>
      <c r="Q192" s="37">
        <v>445</v>
      </c>
      <c r="R192" s="58">
        <v>5</v>
      </c>
      <c r="S192" s="58">
        <v>17</v>
      </c>
      <c r="T192" s="20" t="s">
        <v>578</v>
      </c>
      <c r="U192" s="24" t="s">
        <v>39</v>
      </c>
      <c r="V192" s="59" t="s">
        <v>40</v>
      </c>
      <c r="W192" s="20" t="s">
        <v>41</v>
      </c>
      <c r="X192" s="11"/>
      <c r="Y192" s="11"/>
      <c r="Z192" s="11"/>
    </row>
    <row r="193" s="4" customFormat="1" ht="22" customHeight="1" spans="1:26">
      <c r="A193" s="24">
        <v>1</v>
      </c>
      <c r="B193" s="27" t="s">
        <v>631</v>
      </c>
      <c r="C193" s="27" t="s">
        <v>632</v>
      </c>
      <c r="D193" s="62" t="s">
        <v>633</v>
      </c>
      <c r="E193" s="62" t="s">
        <v>47</v>
      </c>
      <c r="F193" s="25" t="s">
        <v>34</v>
      </c>
      <c r="G193" s="62" t="s">
        <v>634</v>
      </c>
      <c r="H193" s="62" t="s">
        <v>635</v>
      </c>
      <c r="I193" s="25">
        <v>2022.01</v>
      </c>
      <c r="J193" s="39">
        <v>2022.1</v>
      </c>
      <c r="K193" s="62" t="s">
        <v>36</v>
      </c>
      <c r="L193" s="25" t="s">
        <v>636</v>
      </c>
      <c r="M193" s="39">
        <f t="shared" ref="M193:M198" si="17">SUM(N193:O193)</f>
        <v>47.31</v>
      </c>
      <c r="N193" s="39">
        <v>47.31</v>
      </c>
      <c r="O193" s="39">
        <v>0</v>
      </c>
      <c r="P193" s="26">
        <v>170</v>
      </c>
      <c r="Q193" s="26">
        <v>481</v>
      </c>
      <c r="R193" s="26">
        <v>18</v>
      </c>
      <c r="S193" s="26">
        <v>45</v>
      </c>
      <c r="T193" s="26" t="s">
        <v>637</v>
      </c>
      <c r="U193" s="26" t="s">
        <v>638</v>
      </c>
      <c r="V193" s="62" t="s">
        <v>639</v>
      </c>
      <c r="W193" s="57" t="s">
        <v>100</v>
      </c>
      <c r="X193" s="8"/>
      <c r="Y193" s="8"/>
      <c r="Z193" s="8"/>
    </row>
    <row r="194" s="4" customFormat="1" ht="22" customHeight="1" spans="1:26">
      <c r="A194" s="24">
        <v>2</v>
      </c>
      <c r="B194" s="27" t="s">
        <v>631</v>
      </c>
      <c r="C194" s="27" t="s">
        <v>632</v>
      </c>
      <c r="D194" s="25" t="s">
        <v>633</v>
      </c>
      <c r="E194" s="25" t="s">
        <v>47</v>
      </c>
      <c r="F194" s="25" t="s">
        <v>34</v>
      </c>
      <c r="G194" s="25" t="s">
        <v>634</v>
      </c>
      <c r="H194" s="25" t="s">
        <v>640</v>
      </c>
      <c r="I194" s="25">
        <v>2022.06</v>
      </c>
      <c r="J194" s="39">
        <v>2022.11</v>
      </c>
      <c r="K194" s="25" t="s">
        <v>36</v>
      </c>
      <c r="L194" s="25" t="s">
        <v>641</v>
      </c>
      <c r="M194" s="39">
        <f t="shared" si="17"/>
        <v>47.03</v>
      </c>
      <c r="N194" s="41">
        <v>47.03</v>
      </c>
      <c r="O194" s="41">
        <v>0</v>
      </c>
      <c r="P194" s="26">
        <v>68</v>
      </c>
      <c r="Q194" s="26">
        <v>288</v>
      </c>
      <c r="R194" s="26">
        <v>6</v>
      </c>
      <c r="S194" s="26">
        <v>14</v>
      </c>
      <c r="T194" s="25" t="s">
        <v>637</v>
      </c>
      <c r="U194" s="26" t="s">
        <v>75</v>
      </c>
      <c r="V194" s="56" t="s">
        <v>76</v>
      </c>
      <c r="W194" s="57" t="s">
        <v>100</v>
      </c>
      <c r="X194" s="10"/>
      <c r="Y194" s="10"/>
      <c r="Z194" s="10"/>
    </row>
    <row r="195" s="4" customFormat="1" ht="22" customHeight="1" spans="1:26">
      <c r="A195" s="24">
        <v>3</v>
      </c>
      <c r="B195" s="27" t="s">
        <v>631</v>
      </c>
      <c r="C195" s="27" t="s">
        <v>632</v>
      </c>
      <c r="D195" s="25" t="s">
        <v>642</v>
      </c>
      <c r="E195" s="25" t="s">
        <v>32</v>
      </c>
      <c r="F195" s="25" t="s">
        <v>64</v>
      </c>
      <c r="G195" s="25" t="s">
        <v>65</v>
      </c>
      <c r="H195" s="25" t="s">
        <v>105</v>
      </c>
      <c r="I195" s="25">
        <v>2022.01</v>
      </c>
      <c r="J195" s="39">
        <v>2022.1</v>
      </c>
      <c r="K195" s="25" t="s">
        <v>86</v>
      </c>
      <c r="L195" s="25" t="s">
        <v>643</v>
      </c>
      <c r="M195" s="39">
        <f t="shared" si="17"/>
        <v>2</v>
      </c>
      <c r="N195" s="39">
        <v>2</v>
      </c>
      <c r="O195" s="39">
        <v>0</v>
      </c>
      <c r="P195" s="25">
        <v>52</v>
      </c>
      <c r="Q195" s="25">
        <v>149</v>
      </c>
      <c r="R195" s="25">
        <v>5</v>
      </c>
      <c r="S195" s="25">
        <v>13</v>
      </c>
      <c r="T195" s="25" t="s">
        <v>637</v>
      </c>
      <c r="U195" s="25" t="s">
        <v>39</v>
      </c>
      <c r="V195" s="26" t="s">
        <v>68</v>
      </c>
      <c r="W195" s="57" t="s">
        <v>100</v>
      </c>
      <c r="X195" s="8"/>
      <c r="Y195" s="8"/>
      <c r="Z195" s="8"/>
    </row>
    <row r="196" s="4" customFormat="1" ht="22" customHeight="1" spans="1:26">
      <c r="A196" s="24">
        <v>4</v>
      </c>
      <c r="B196" s="27" t="s">
        <v>631</v>
      </c>
      <c r="C196" s="27" t="s">
        <v>632</v>
      </c>
      <c r="D196" s="25" t="s">
        <v>644</v>
      </c>
      <c r="E196" s="25" t="s">
        <v>32</v>
      </c>
      <c r="F196" s="25" t="s">
        <v>64</v>
      </c>
      <c r="G196" s="25" t="s">
        <v>65</v>
      </c>
      <c r="H196" s="25" t="s">
        <v>105</v>
      </c>
      <c r="I196" s="25">
        <v>2022.01</v>
      </c>
      <c r="J196" s="39">
        <v>2022.1</v>
      </c>
      <c r="K196" s="25" t="s">
        <v>86</v>
      </c>
      <c r="L196" s="25" t="s">
        <v>645</v>
      </c>
      <c r="M196" s="39">
        <f t="shared" si="17"/>
        <v>4</v>
      </c>
      <c r="N196" s="39">
        <v>4</v>
      </c>
      <c r="O196" s="39">
        <v>0</v>
      </c>
      <c r="P196" s="25">
        <v>61</v>
      </c>
      <c r="Q196" s="25">
        <v>185</v>
      </c>
      <c r="R196" s="25">
        <v>3</v>
      </c>
      <c r="S196" s="25">
        <v>8</v>
      </c>
      <c r="T196" s="25" t="s">
        <v>637</v>
      </c>
      <c r="U196" s="25" t="s">
        <v>39</v>
      </c>
      <c r="V196" s="26" t="s">
        <v>68</v>
      </c>
      <c r="W196" s="57" t="s">
        <v>100</v>
      </c>
      <c r="X196" s="8"/>
      <c r="Y196" s="8"/>
      <c r="Z196" s="8"/>
    </row>
    <row r="197" s="4" customFormat="1" ht="22" customHeight="1" spans="1:26">
      <c r="A197" s="24">
        <v>5</v>
      </c>
      <c r="B197" s="27" t="s">
        <v>631</v>
      </c>
      <c r="C197" s="27" t="s">
        <v>632</v>
      </c>
      <c r="D197" s="25" t="s">
        <v>307</v>
      </c>
      <c r="E197" s="25" t="s">
        <v>32</v>
      </c>
      <c r="F197" s="25" t="s">
        <v>64</v>
      </c>
      <c r="G197" s="25" t="s">
        <v>65</v>
      </c>
      <c r="H197" s="25" t="s">
        <v>105</v>
      </c>
      <c r="I197" s="25">
        <v>2022.01</v>
      </c>
      <c r="J197" s="39">
        <v>2022.1</v>
      </c>
      <c r="K197" s="25" t="s">
        <v>86</v>
      </c>
      <c r="L197" s="25" t="s">
        <v>643</v>
      </c>
      <c r="M197" s="39">
        <f t="shared" si="17"/>
        <v>2.5</v>
      </c>
      <c r="N197" s="39">
        <v>2.5</v>
      </c>
      <c r="O197" s="39">
        <v>0</v>
      </c>
      <c r="P197" s="25">
        <v>42</v>
      </c>
      <c r="Q197" s="25">
        <v>134</v>
      </c>
      <c r="R197" s="25">
        <v>2</v>
      </c>
      <c r="S197" s="25">
        <v>4</v>
      </c>
      <c r="T197" s="25" t="s">
        <v>637</v>
      </c>
      <c r="U197" s="25" t="s">
        <v>39</v>
      </c>
      <c r="V197" s="26" t="s">
        <v>68</v>
      </c>
      <c r="W197" s="57" t="s">
        <v>100</v>
      </c>
      <c r="X197" s="8"/>
      <c r="Y197" s="8"/>
      <c r="Z197" s="8"/>
    </row>
    <row r="198" s="4" customFormat="1" ht="22" customHeight="1" spans="1:26">
      <c r="A198" s="24">
        <v>6</v>
      </c>
      <c r="B198" s="27" t="s">
        <v>631</v>
      </c>
      <c r="C198" s="27" t="s">
        <v>632</v>
      </c>
      <c r="D198" s="25" t="s">
        <v>646</v>
      </c>
      <c r="E198" s="25" t="s">
        <v>32</v>
      </c>
      <c r="F198" s="25" t="s">
        <v>64</v>
      </c>
      <c r="G198" s="25" t="s">
        <v>65</v>
      </c>
      <c r="H198" s="25" t="s">
        <v>105</v>
      </c>
      <c r="I198" s="25">
        <v>2022.01</v>
      </c>
      <c r="J198" s="39">
        <v>2022.1</v>
      </c>
      <c r="K198" s="25" t="s">
        <v>86</v>
      </c>
      <c r="L198" s="25" t="s">
        <v>647</v>
      </c>
      <c r="M198" s="39">
        <f t="shared" si="17"/>
        <v>3</v>
      </c>
      <c r="N198" s="39">
        <v>3</v>
      </c>
      <c r="O198" s="39">
        <v>0</v>
      </c>
      <c r="P198" s="25">
        <v>38</v>
      </c>
      <c r="Q198" s="25">
        <v>130</v>
      </c>
      <c r="R198" s="25">
        <v>1</v>
      </c>
      <c r="S198" s="25">
        <v>3</v>
      </c>
      <c r="T198" s="25" t="s">
        <v>637</v>
      </c>
      <c r="U198" s="25" t="s">
        <v>39</v>
      </c>
      <c r="V198" s="26" t="s">
        <v>68</v>
      </c>
      <c r="W198" s="57" t="s">
        <v>100</v>
      </c>
      <c r="X198" s="8"/>
      <c r="Y198" s="8"/>
      <c r="Z198" s="8"/>
    </row>
    <row r="199" s="4" customFormat="1" ht="22" customHeight="1" spans="1:26">
      <c r="A199" s="17">
        <v>7</v>
      </c>
      <c r="B199" s="63" t="s">
        <v>631</v>
      </c>
      <c r="C199" s="63" t="s">
        <v>632</v>
      </c>
      <c r="D199" s="19" t="s">
        <v>648</v>
      </c>
      <c r="E199" s="63" t="s">
        <v>32</v>
      </c>
      <c r="F199" s="63" t="s">
        <v>33</v>
      </c>
      <c r="G199" s="24" t="s">
        <v>34</v>
      </c>
      <c r="H199" s="20" t="s">
        <v>125</v>
      </c>
      <c r="I199" s="63">
        <v>2022.01</v>
      </c>
      <c r="J199" s="63">
        <v>2022.11</v>
      </c>
      <c r="K199" s="63" t="s">
        <v>36</v>
      </c>
      <c r="L199" s="19" t="s">
        <v>649</v>
      </c>
      <c r="M199" s="34">
        <f>N199+N200</f>
        <v>12</v>
      </c>
      <c r="N199" s="35">
        <v>6</v>
      </c>
      <c r="O199" s="36">
        <v>0</v>
      </c>
      <c r="P199" s="37">
        <v>47</v>
      </c>
      <c r="Q199" s="37">
        <v>131</v>
      </c>
      <c r="R199" s="63">
        <v>51</v>
      </c>
      <c r="S199" s="63">
        <v>127</v>
      </c>
      <c r="T199" s="63" t="s">
        <v>637</v>
      </c>
      <c r="U199" s="63" t="s">
        <v>39</v>
      </c>
      <c r="V199" s="63" t="s">
        <v>40</v>
      </c>
      <c r="W199" s="75" t="s">
        <v>100</v>
      </c>
      <c r="X199" s="11"/>
      <c r="Y199" s="11"/>
      <c r="Z199" s="11"/>
    </row>
    <row r="200" s="9" customFormat="1" ht="22" customHeight="1" spans="1:26">
      <c r="A200" s="21"/>
      <c r="B200" s="64"/>
      <c r="C200" s="64"/>
      <c r="D200" s="19" t="s">
        <v>650</v>
      </c>
      <c r="E200" s="64"/>
      <c r="F200" s="64"/>
      <c r="G200" s="24" t="s">
        <v>34</v>
      </c>
      <c r="H200" s="20" t="s">
        <v>651</v>
      </c>
      <c r="I200" s="64"/>
      <c r="J200" s="64"/>
      <c r="K200" s="64"/>
      <c r="L200" s="19" t="s">
        <v>652</v>
      </c>
      <c r="M200" s="38"/>
      <c r="N200" s="35">
        <v>6</v>
      </c>
      <c r="O200" s="36">
        <v>0</v>
      </c>
      <c r="P200" s="37">
        <v>19</v>
      </c>
      <c r="Q200" s="37">
        <v>59</v>
      </c>
      <c r="R200" s="64"/>
      <c r="S200" s="64"/>
      <c r="T200" s="64"/>
      <c r="U200" s="64"/>
      <c r="V200" s="64"/>
      <c r="W200" s="76"/>
      <c r="X200" s="11"/>
      <c r="Y200" s="11"/>
      <c r="Z200" s="11"/>
    </row>
    <row r="201" s="2" customFormat="1" ht="22" customHeight="1" spans="1:26">
      <c r="A201" s="24">
        <v>8</v>
      </c>
      <c r="B201" s="23" t="s">
        <v>631</v>
      </c>
      <c r="C201" s="19" t="s">
        <v>653</v>
      </c>
      <c r="D201" s="19" t="s">
        <v>654</v>
      </c>
      <c r="E201" s="24" t="s">
        <v>32</v>
      </c>
      <c r="F201" s="24" t="s">
        <v>33</v>
      </c>
      <c r="G201" s="24" t="s">
        <v>34</v>
      </c>
      <c r="H201" s="20" t="s">
        <v>266</v>
      </c>
      <c r="I201" s="24">
        <v>2022.01</v>
      </c>
      <c r="J201" s="42">
        <v>2022.11</v>
      </c>
      <c r="K201" s="24" t="s">
        <v>36</v>
      </c>
      <c r="L201" s="19" t="s">
        <v>655</v>
      </c>
      <c r="M201" s="42">
        <v>6</v>
      </c>
      <c r="N201" s="35">
        <v>6</v>
      </c>
      <c r="O201" s="36">
        <v>0</v>
      </c>
      <c r="P201" s="37">
        <v>52</v>
      </c>
      <c r="Q201" s="37">
        <v>172</v>
      </c>
      <c r="R201" s="70">
        <v>29</v>
      </c>
      <c r="S201" s="70">
        <v>63</v>
      </c>
      <c r="T201" s="20" t="s">
        <v>637</v>
      </c>
      <c r="U201" s="24" t="s">
        <v>39</v>
      </c>
      <c r="V201" s="59" t="s">
        <v>40</v>
      </c>
      <c r="W201" s="20" t="s">
        <v>41</v>
      </c>
      <c r="X201" s="11"/>
      <c r="Y201" s="11"/>
      <c r="Z201" s="11"/>
    </row>
    <row r="202" s="10" customFormat="1" ht="22" customHeight="1" spans="1:26">
      <c r="A202" s="24">
        <v>9</v>
      </c>
      <c r="B202" s="27" t="s">
        <v>631</v>
      </c>
      <c r="C202" s="27" t="s">
        <v>656</v>
      </c>
      <c r="D202" s="62" t="s">
        <v>657</v>
      </c>
      <c r="E202" s="62" t="s">
        <v>47</v>
      </c>
      <c r="F202" s="25" t="s">
        <v>34</v>
      </c>
      <c r="G202" s="62" t="s">
        <v>658</v>
      </c>
      <c r="H202" s="62" t="s">
        <v>536</v>
      </c>
      <c r="I202" s="25">
        <v>2022.01</v>
      </c>
      <c r="J202" s="39">
        <v>2022.1</v>
      </c>
      <c r="K202" s="62" t="s">
        <v>86</v>
      </c>
      <c r="L202" s="25" t="s">
        <v>659</v>
      </c>
      <c r="M202" s="39">
        <f t="shared" ref="M202:M211" si="18">SUM(N202:O202)</f>
        <v>34.95</v>
      </c>
      <c r="N202" s="39">
        <v>34.95</v>
      </c>
      <c r="O202" s="39">
        <v>0</v>
      </c>
      <c r="P202" s="26">
        <v>258</v>
      </c>
      <c r="Q202" s="26">
        <v>968</v>
      </c>
      <c r="R202" s="26">
        <v>22</v>
      </c>
      <c r="S202" s="26">
        <v>59</v>
      </c>
      <c r="T202" s="26" t="s">
        <v>637</v>
      </c>
      <c r="U202" s="26" t="s">
        <v>51</v>
      </c>
      <c r="V202" s="62" t="s">
        <v>660</v>
      </c>
      <c r="W202" s="25" t="s">
        <v>77</v>
      </c>
      <c r="X202" s="8"/>
      <c r="Y202" s="8"/>
      <c r="Z202" s="8"/>
    </row>
    <row r="203" s="10" customFormat="1" ht="22" customHeight="1" spans="1:26">
      <c r="A203" s="24">
        <v>10</v>
      </c>
      <c r="B203" s="27" t="s">
        <v>631</v>
      </c>
      <c r="C203" s="27" t="s">
        <v>656</v>
      </c>
      <c r="D203" s="62" t="s">
        <v>661</v>
      </c>
      <c r="E203" s="62" t="s">
        <v>47</v>
      </c>
      <c r="F203" s="25" t="s">
        <v>34</v>
      </c>
      <c r="G203" s="62" t="s">
        <v>658</v>
      </c>
      <c r="H203" s="62" t="s">
        <v>662</v>
      </c>
      <c r="I203" s="25">
        <v>2022.01</v>
      </c>
      <c r="J203" s="39">
        <v>2022.1</v>
      </c>
      <c r="K203" s="62" t="s">
        <v>36</v>
      </c>
      <c r="L203" s="25" t="s">
        <v>663</v>
      </c>
      <c r="M203" s="39">
        <f t="shared" si="18"/>
        <v>29.83</v>
      </c>
      <c r="N203" s="39">
        <v>29.83</v>
      </c>
      <c r="O203" s="39">
        <v>0</v>
      </c>
      <c r="P203" s="26">
        <v>258</v>
      </c>
      <c r="Q203" s="26">
        <v>968</v>
      </c>
      <c r="R203" s="26">
        <v>52</v>
      </c>
      <c r="S203" s="26">
        <v>133</v>
      </c>
      <c r="T203" s="26" t="s">
        <v>637</v>
      </c>
      <c r="U203" s="26" t="s">
        <v>51</v>
      </c>
      <c r="V203" s="26" t="s">
        <v>664</v>
      </c>
      <c r="W203" s="25" t="s">
        <v>77</v>
      </c>
      <c r="X203" s="8"/>
      <c r="Y203" s="8"/>
      <c r="Z203" s="8"/>
    </row>
    <row r="204" s="10" customFormat="1" ht="22" customHeight="1" spans="1:26">
      <c r="A204" s="24">
        <v>11</v>
      </c>
      <c r="B204" s="27" t="s">
        <v>631</v>
      </c>
      <c r="C204" s="27" t="s">
        <v>656</v>
      </c>
      <c r="D204" s="62" t="s">
        <v>661</v>
      </c>
      <c r="E204" s="62" t="s">
        <v>47</v>
      </c>
      <c r="F204" s="25" t="s">
        <v>34</v>
      </c>
      <c r="G204" s="62" t="s">
        <v>658</v>
      </c>
      <c r="H204" s="62" t="s">
        <v>665</v>
      </c>
      <c r="I204" s="25">
        <v>2022.01</v>
      </c>
      <c r="J204" s="39">
        <v>2022.1</v>
      </c>
      <c r="K204" s="62" t="s">
        <v>36</v>
      </c>
      <c r="L204" s="25" t="s">
        <v>666</v>
      </c>
      <c r="M204" s="39">
        <f t="shared" si="18"/>
        <v>24.5</v>
      </c>
      <c r="N204" s="39">
        <v>24.5</v>
      </c>
      <c r="O204" s="39">
        <v>0</v>
      </c>
      <c r="P204" s="26">
        <v>258</v>
      </c>
      <c r="Q204" s="26">
        <v>968</v>
      </c>
      <c r="R204" s="26">
        <v>52</v>
      </c>
      <c r="S204" s="26">
        <v>133</v>
      </c>
      <c r="T204" s="26" t="s">
        <v>637</v>
      </c>
      <c r="U204" s="26" t="s">
        <v>51</v>
      </c>
      <c r="V204" s="26" t="s">
        <v>667</v>
      </c>
      <c r="W204" s="25" t="s">
        <v>77</v>
      </c>
      <c r="X204" s="8"/>
      <c r="Y204" s="8"/>
      <c r="Z204" s="8"/>
    </row>
    <row r="205" s="10" customFormat="1" ht="22" customHeight="1" spans="1:26">
      <c r="A205" s="24">
        <v>12</v>
      </c>
      <c r="B205" s="27" t="s">
        <v>631</v>
      </c>
      <c r="C205" s="27" t="s">
        <v>656</v>
      </c>
      <c r="D205" s="25" t="s">
        <v>656</v>
      </c>
      <c r="E205" s="25" t="s">
        <v>47</v>
      </c>
      <c r="F205" s="25" t="s">
        <v>34</v>
      </c>
      <c r="G205" s="25" t="s">
        <v>668</v>
      </c>
      <c r="H205" s="25" t="s">
        <v>669</v>
      </c>
      <c r="I205" s="25">
        <v>2022.06</v>
      </c>
      <c r="J205" s="39">
        <v>2022.11</v>
      </c>
      <c r="K205" s="25" t="s">
        <v>36</v>
      </c>
      <c r="L205" s="25" t="s">
        <v>670</v>
      </c>
      <c r="M205" s="39">
        <f t="shared" si="18"/>
        <v>26.5</v>
      </c>
      <c r="N205" s="44">
        <v>26.5</v>
      </c>
      <c r="O205" s="44">
        <v>0</v>
      </c>
      <c r="P205" s="26">
        <v>42</v>
      </c>
      <c r="Q205" s="26">
        <v>106</v>
      </c>
      <c r="R205" s="26">
        <v>4</v>
      </c>
      <c r="S205" s="26">
        <v>7</v>
      </c>
      <c r="T205" s="25" t="s">
        <v>637</v>
      </c>
      <c r="U205" s="26" t="s">
        <v>75</v>
      </c>
      <c r="V205" s="56" t="s">
        <v>508</v>
      </c>
      <c r="W205" s="25" t="s">
        <v>77</v>
      </c>
      <c r="X205" s="8"/>
      <c r="Y205" s="8"/>
      <c r="Z205" s="8"/>
    </row>
    <row r="206" s="10" customFormat="1" ht="22" customHeight="1" spans="1:26">
      <c r="A206" s="24">
        <v>13</v>
      </c>
      <c r="B206" s="27" t="s">
        <v>631</v>
      </c>
      <c r="C206" s="27" t="s">
        <v>656</v>
      </c>
      <c r="D206" s="25" t="s">
        <v>671</v>
      </c>
      <c r="E206" s="25" t="s">
        <v>47</v>
      </c>
      <c r="F206" s="25" t="s">
        <v>34</v>
      </c>
      <c r="G206" s="25" t="s">
        <v>668</v>
      </c>
      <c r="H206" s="25" t="s">
        <v>672</v>
      </c>
      <c r="I206" s="25">
        <v>2022.06</v>
      </c>
      <c r="J206" s="39">
        <v>2022.11</v>
      </c>
      <c r="K206" s="25" t="s">
        <v>86</v>
      </c>
      <c r="L206" s="25" t="s">
        <v>673</v>
      </c>
      <c r="M206" s="39">
        <f t="shared" si="18"/>
        <v>30</v>
      </c>
      <c r="N206" s="44">
        <v>30</v>
      </c>
      <c r="O206" s="44">
        <v>0</v>
      </c>
      <c r="P206" s="26">
        <v>45</v>
      </c>
      <c r="Q206" s="26">
        <v>156</v>
      </c>
      <c r="R206" s="26">
        <v>2</v>
      </c>
      <c r="S206" s="26">
        <v>5</v>
      </c>
      <c r="T206" s="25" t="s">
        <v>637</v>
      </c>
      <c r="U206" s="26" t="s">
        <v>75</v>
      </c>
      <c r="V206" s="56" t="s">
        <v>508</v>
      </c>
      <c r="W206" s="25" t="s">
        <v>77</v>
      </c>
      <c r="X206" s="8"/>
      <c r="Y206" s="8"/>
      <c r="Z206" s="8"/>
    </row>
    <row r="207" s="10" customFormat="1" ht="22" customHeight="1" spans="1:26">
      <c r="A207" s="24">
        <v>14</v>
      </c>
      <c r="B207" s="27" t="s">
        <v>631</v>
      </c>
      <c r="C207" s="27" t="s">
        <v>656</v>
      </c>
      <c r="D207" s="62" t="s">
        <v>674</v>
      </c>
      <c r="E207" s="25" t="s">
        <v>32</v>
      </c>
      <c r="F207" s="25" t="s">
        <v>58</v>
      </c>
      <c r="G207" s="25" t="s">
        <v>34</v>
      </c>
      <c r="H207" s="25" t="s">
        <v>117</v>
      </c>
      <c r="I207" s="25">
        <v>2022.01</v>
      </c>
      <c r="J207" s="39">
        <v>2022.1</v>
      </c>
      <c r="K207" s="62" t="s">
        <v>36</v>
      </c>
      <c r="L207" s="25" t="s">
        <v>675</v>
      </c>
      <c r="M207" s="39">
        <f t="shared" si="18"/>
        <v>15.26</v>
      </c>
      <c r="N207" s="39">
        <v>15.26</v>
      </c>
      <c r="O207" s="39">
        <v>0</v>
      </c>
      <c r="P207" s="26">
        <v>51</v>
      </c>
      <c r="Q207" s="26">
        <v>161</v>
      </c>
      <c r="R207" s="26">
        <v>8</v>
      </c>
      <c r="S207" s="26">
        <v>19</v>
      </c>
      <c r="T207" s="26" t="s">
        <v>637</v>
      </c>
      <c r="U207" s="25" t="s">
        <v>39</v>
      </c>
      <c r="V207" s="26" t="s">
        <v>119</v>
      </c>
      <c r="W207" s="25" t="s">
        <v>77</v>
      </c>
      <c r="X207" s="8"/>
      <c r="Y207" s="8"/>
      <c r="Z207" s="8"/>
    </row>
    <row r="208" s="10" customFormat="1" ht="22" customHeight="1" spans="1:26">
      <c r="A208" s="24">
        <v>15</v>
      </c>
      <c r="B208" s="27" t="s">
        <v>631</v>
      </c>
      <c r="C208" s="27" t="s">
        <v>656</v>
      </c>
      <c r="D208" s="62" t="s">
        <v>661</v>
      </c>
      <c r="E208" s="25" t="s">
        <v>32</v>
      </c>
      <c r="F208" s="25" t="s">
        <v>64</v>
      </c>
      <c r="G208" s="25" t="s">
        <v>34</v>
      </c>
      <c r="H208" s="25" t="s">
        <v>163</v>
      </c>
      <c r="I208" s="25">
        <v>2022.01</v>
      </c>
      <c r="J208" s="39">
        <v>2022.1</v>
      </c>
      <c r="K208" s="62" t="s">
        <v>36</v>
      </c>
      <c r="L208" s="25" t="s">
        <v>676</v>
      </c>
      <c r="M208" s="39">
        <f t="shared" si="18"/>
        <v>47.22</v>
      </c>
      <c r="N208" s="39">
        <v>47.22</v>
      </c>
      <c r="O208" s="39">
        <v>0</v>
      </c>
      <c r="P208" s="26">
        <v>258</v>
      </c>
      <c r="Q208" s="26">
        <v>968</v>
      </c>
      <c r="R208" s="26">
        <v>20</v>
      </c>
      <c r="S208" s="26">
        <v>53</v>
      </c>
      <c r="T208" s="26" t="s">
        <v>637</v>
      </c>
      <c r="U208" s="25" t="s">
        <v>39</v>
      </c>
      <c r="V208" s="26" t="s">
        <v>57</v>
      </c>
      <c r="W208" s="25" t="s">
        <v>77</v>
      </c>
      <c r="X208" s="8"/>
      <c r="Y208" s="8"/>
      <c r="Z208" s="8"/>
    </row>
    <row r="209" s="10" customFormat="1" ht="22" customHeight="1" spans="1:26">
      <c r="A209" s="24">
        <v>16</v>
      </c>
      <c r="B209" s="27" t="s">
        <v>631</v>
      </c>
      <c r="C209" s="27" t="s">
        <v>656</v>
      </c>
      <c r="D209" s="25" t="s">
        <v>661</v>
      </c>
      <c r="E209" s="25" t="s">
        <v>32</v>
      </c>
      <c r="F209" s="25" t="s">
        <v>64</v>
      </c>
      <c r="G209" s="25" t="s">
        <v>65</v>
      </c>
      <c r="H209" s="25" t="s">
        <v>105</v>
      </c>
      <c r="I209" s="25">
        <v>2022.01</v>
      </c>
      <c r="J209" s="39">
        <v>2022.1</v>
      </c>
      <c r="K209" s="25" t="s">
        <v>86</v>
      </c>
      <c r="L209" s="25" t="s">
        <v>677</v>
      </c>
      <c r="M209" s="39">
        <f t="shared" si="18"/>
        <v>5</v>
      </c>
      <c r="N209" s="39">
        <v>5</v>
      </c>
      <c r="O209" s="39">
        <v>0</v>
      </c>
      <c r="P209" s="25">
        <v>258</v>
      </c>
      <c r="Q209" s="25">
        <v>968</v>
      </c>
      <c r="R209" s="25">
        <v>20</v>
      </c>
      <c r="S209" s="25">
        <v>53</v>
      </c>
      <c r="T209" s="25" t="s">
        <v>637</v>
      </c>
      <c r="U209" s="25" t="s">
        <v>39</v>
      </c>
      <c r="V209" s="26" t="s">
        <v>68</v>
      </c>
      <c r="W209" s="25" t="s">
        <v>77</v>
      </c>
      <c r="X209" s="8"/>
      <c r="Y209" s="8"/>
      <c r="Z209" s="8"/>
    </row>
    <row r="210" s="10" customFormat="1" ht="22" customHeight="1" spans="1:26">
      <c r="A210" s="24">
        <v>17</v>
      </c>
      <c r="B210" s="27" t="s">
        <v>631</v>
      </c>
      <c r="C210" s="27" t="s">
        <v>656</v>
      </c>
      <c r="D210" s="25" t="s">
        <v>674</v>
      </c>
      <c r="E210" s="25" t="s">
        <v>32</v>
      </c>
      <c r="F210" s="25" t="s">
        <v>64</v>
      </c>
      <c r="G210" s="25" t="s">
        <v>65</v>
      </c>
      <c r="H210" s="25" t="s">
        <v>105</v>
      </c>
      <c r="I210" s="25">
        <v>2022.01</v>
      </c>
      <c r="J210" s="39">
        <v>2022.1</v>
      </c>
      <c r="K210" s="25" t="s">
        <v>86</v>
      </c>
      <c r="L210" s="25" t="s">
        <v>678</v>
      </c>
      <c r="M210" s="39">
        <f t="shared" si="18"/>
        <v>3.3</v>
      </c>
      <c r="N210" s="44">
        <v>3.3</v>
      </c>
      <c r="O210" s="39">
        <v>0</v>
      </c>
      <c r="P210" s="25">
        <v>51</v>
      </c>
      <c r="Q210" s="25">
        <v>161</v>
      </c>
      <c r="R210" s="25">
        <v>8</v>
      </c>
      <c r="S210" s="25">
        <v>19</v>
      </c>
      <c r="T210" s="25" t="s">
        <v>637</v>
      </c>
      <c r="U210" s="25" t="s">
        <v>39</v>
      </c>
      <c r="V210" s="26" t="s">
        <v>68</v>
      </c>
      <c r="W210" s="25" t="s">
        <v>77</v>
      </c>
      <c r="X210" s="8"/>
      <c r="Y210" s="8"/>
      <c r="Z210" s="8"/>
    </row>
    <row r="211" s="10" customFormat="1" ht="22" customHeight="1" spans="1:26">
      <c r="A211" s="24">
        <v>18</v>
      </c>
      <c r="B211" s="27" t="s">
        <v>631</v>
      </c>
      <c r="C211" s="27" t="s">
        <v>656</v>
      </c>
      <c r="D211" s="25" t="s">
        <v>679</v>
      </c>
      <c r="E211" s="25" t="s">
        <v>32</v>
      </c>
      <c r="F211" s="25" t="s">
        <v>64</v>
      </c>
      <c r="G211" s="25" t="s">
        <v>65</v>
      </c>
      <c r="H211" s="25" t="s">
        <v>105</v>
      </c>
      <c r="I211" s="25">
        <v>2022.01</v>
      </c>
      <c r="J211" s="39">
        <v>2022.1</v>
      </c>
      <c r="K211" s="25" t="s">
        <v>86</v>
      </c>
      <c r="L211" s="25" t="s">
        <v>680</v>
      </c>
      <c r="M211" s="39">
        <f t="shared" si="18"/>
        <v>1</v>
      </c>
      <c r="N211" s="44">
        <v>1</v>
      </c>
      <c r="O211" s="39">
        <v>0</v>
      </c>
      <c r="P211" s="25">
        <v>37</v>
      </c>
      <c r="Q211" s="25">
        <v>142</v>
      </c>
      <c r="R211" s="25">
        <v>2</v>
      </c>
      <c r="S211" s="25">
        <v>4</v>
      </c>
      <c r="T211" s="25" t="s">
        <v>637</v>
      </c>
      <c r="U211" s="25" t="s">
        <v>39</v>
      </c>
      <c r="V211" s="26" t="s">
        <v>68</v>
      </c>
      <c r="W211" s="25" t="s">
        <v>77</v>
      </c>
      <c r="X211" s="8"/>
      <c r="Y211" s="8"/>
      <c r="Z211" s="8"/>
    </row>
    <row r="212" s="10" customFormat="1" ht="22" customHeight="1" spans="1:26">
      <c r="A212" s="24">
        <v>1</v>
      </c>
      <c r="B212" s="19" t="s">
        <v>681</v>
      </c>
      <c r="C212" s="19" t="s">
        <v>682</v>
      </c>
      <c r="D212" s="19" t="s">
        <v>683</v>
      </c>
      <c r="E212" s="24" t="s">
        <v>32</v>
      </c>
      <c r="F212" s="24" t="s">
        <v>33</v>
      </c>
      <c r="G212" s="24" t="s">
        <v>34</v>
      </c>
      <c r="H212" s="20" t="s">
        <v>325</v>
      </c>
      <c r="I212" s="24">
        <v>2022.01</v>
      </c>
      <c r="J212" s="42">
        <v>2022.11</v>
      </c>
      <c r="K212" s="24" t="s">
        <v>36</v>
      </c>
      <c r="L212" s="19" t="s">
        <v>684</v>
      </c>
      <c r="M212" s="42">
        <v>6</v>
      </c>
      <c r="N212" s="35">
        <v>6</v>
      </c>
      <c r="O212" s="36">
        <v>0</v>
      </c>
      <c r="P212" s="37">
        <v>110</v>
      </c>
      <c r="Q212" s="37">
        <v>404</v>
      </c>
      <c r="R212" s="58">
        <v>27</v>
      </c>
      <c r="S212" s="58">
        <v>76</v>
      </c>
      <c r="T212" s="20" t="s">
        <v>685</v>
      </c>
      <c r="U212" s="24" t="s">
        <v>39</v>
      </c>
      <c r="V212" s="59" t="s">
        <v>40</v>
      </c>
      <c r="W212" s="20" t="s">
        <v>41</v>
      </c>
      <c r="X212" s="11"/>
      <c r="Y212" s="11"/>
      <c r="Z212" s="11"/>
    </row>
    <row r="213" s="10" customFormat="1" ht="22" customHeight="1" spans="1:26">
      <c r="A213" s="24">
        <v>2</v>
      </c>
      <c r="B213" s="25" t="s">
        <v>681</v>
      </c>
      <c r="C213" s="25" t="s">
        <v>686</v>
      </c>
      <c r="D213" s="25" t="s">
        <v>687</v>
      </c>
      <c r="E213" s="25" t="s">
        <v>47</v>
      </c>
      <c r="F213" s="25" t="s">
        <v>34</v>
      </c>
      <c r="G213" s="25" t="s">
        <v>688</v>
      </c>
      <c r="H213" s="25" t="s">
        <v>689</v>
      </c>
      <c r="I213" s="25">
        <v>2022.01</v>
      </c>
      <c r="J213" s="39">
        <v>2022.1</v>
      </c>
      <c r="K213" s="25" t="s">
        <v>36</v>
      </c>
      <c r="L213" s="25" t="s">
        <v>690</v>
      </c>
      <c r="M213" s="39">
        <f t="shared" ref="M213:M231" si="19">SUM(N213:O213)</f>
        <v>60</v>
      </c>
      <c r="N213" s="39">
        <v>60</v>
      </c>
      <c r="O213" s="39">
        <v>0</v>
      </c>
      <c r="P213" s="25">
        <v>63</v>
      </c>
      <c r="Q213" s="25">
        <v>246</v>
      </c>
      <c r="R213" s="25">
        <v>3</v>
      </c>
      <c r="S213" s="25">
        <v>7</v>
      </c>
      <c r="T213" s="25" t="s">
        <v>685</v>
      </c>
      <c r="U213" s="26" t="s">
        <v>51</v>
      </c>
      <c r="V213" s="26" t="s">
        <v>691</v>
      </c>
      <c r="W213" s="25" t="s">
        <v>53</v>
      </c>
      <c r="X213" s="8"/>
      <c r="Y213" s="8"/>
      <c r="Z213" s="8"/>
    </row>
    <row r="214" s="10" customFormat="1" ht="22" customHeight="1" spans="1:26">
      <c r="A214" s="24">
        <v>3</v>
      </c>
      <c r="B214" s="25" t="s">
        <v>681</v>
      </c>
      <c r="C214" s="25" t="s">
        <v>686</v>
      </c>
      <c r="D214" s="25" t="s">
        <v>692</v>
      </c>
      <c r="E214" s="25" t="s">
        <v>32</v>
      </c>
      <c r="F214" s="25" t="s">
        <v>54</v>
      </c>
      <c r="G214" s="25" t="s">
        <v>34</v>
      </c>
      <c r="H214" s="25" t="s">
        <v>137</v>
      </c>
      <c r="I214" s="25">
        <v>2022.01</v>
      </c>
      <c r="J214" s="39">
        <v>2022.1</v>
      </c>
      <c r="K214" s="25" t="s">
        <v>36</v>
      </c>
      <c r="L214" s="25" t="s">
        <v>693</v>
      </c>
      <c r="M214" s="39">
        <f t="shared" si="19"/>
        <v>25.94</v>
      </c>
      <c r="N214" s="44">
        <v>25.94</v>
      </c>
      <c r="O214" s="39">
        <v>0</v>
      </c>
      <c r="P214" s="25">
        <v>99</v>
      </c>
      <c r="Q214" s="25">
        <v>376</v>
      </c>
      <c r="R214" s="25">
        <v>4</v>
      </c>
      <c r="S214" s="25">
        <v>11</v>
      </c>
      <c r="T214" s="25" t="s">
        <v>685</v>
      </c>
      <c r="U214" s="25" t="s">
        <v>39</v>
      </c>
      <c r="V214" s="26" t="s">
        <v>694</v>
      </c>
      <c r="W214" s="25" t="s">
        <v>53</v>
      </c>
      <c r="X214" s="8"/>
      <c r="Y214" s="8"/>
      <c r="Z214" s="8"/>
    </row>
    <row r="215" s="10" customFormat="1" ht="22" customHeight="1" spans="1:26">
      <c r="A215" s="24">
        <v>4</v>
      </c>
      <c r="B215" s="25" t="s">
        <v>681</v>
      </c>
      <c r="C215" s="25" t="s">
        <v>686</v>
      </c>
      <c r="D215" s="25" t="s">
        <v>687</v>
      </c>
      <c r="E215" s="25" t="s">
        <v>32</v>
      </c>
      <c r="F215" s="25" t="s">
        <v>58</v>
      </c>
      <c r="G215" s="25" t="s">
        <v>34</v>
      </c>
      <c r="H215" s="25" t="s">
        <v>154</v>
      </c>
      <c r="I215" s="25">
        <v>2022.01</v>
      </c>
      <c r="J215" s="39">
        <v>2022.1</v>
      </c>
      <c r="K215" s="25" t="s">
        <v>86</v>
      </c>
      <c r="L215" s="25" t="s">
        <v>695</v>
      </c>
      <c r="M215" s="39">
        <f t="shared" si="19"/>
        <v>23.94</v>
      </c>
      <c r="N215" s="44">
        <v>23.94</v>
      </c>
      <c r="O215" s="39">
        <v>0</v>
      </c>
      <c r="P215" s="25">
        <v>63</v>
      </c>
      <c r="Q215" s="25">
        <v>246</v>
      </c>
      <c r="R215" s="25">
        <v>3</v>
      </c>
      <c r="S215" s="25">
        <v>7</v>
      </c>
      <c r="T215" s="25" t="s">
        <v>685</v>
      </c>
      <c r="U215" s="25" t="s">
        <v>39</v>
      </c>
      <c r="V215" s="26" t="s">
        <v>614</v>
      </c>
      <c r="W215" s="25" t="s">
        <v>53</v>
      </c>
      <c r="X215" s="8"/>
      <c r="Y215" s="8"/>
      <c r="Z215" s="8"/>
    </row>
    <row r="216" s="10" customFormat="1" ht="22" customHeight="1" spans="1:26">
      <c r="A216" s="24">
        <v>5</v>
      </c>
      <c r="B216" s="25" t="s">
        <v>681</v>
      </c>
      <c r="C216" s="25" t="s">
        <v>686</v>
      </c>
      <c r="D216" s="25" t="s">
        <v>687</v>
      </c>
      <c r="E216" s="25" t="s">
        <v>32</v>
      </c>
      <c r="F216" s="25" t="s">
        <v>64</v>
      </c>
      <c r="G216" s="25" t="s">
        <v>34</v>
      </c>
      <c r="H216" s="25" t="s">
        <v>163</v>
      </c>
      <c r="I216" s="25">
        <v>2022.01</v>
      </c>
      <c r="J216" s="39">
        <v>2022.1</v>
      </c>
      <c r="K216" s="25" t="s">
        <v>86</v>
      </c>
      <c r="L216" s="25" t="s">
        <v>696</v>
      </c>
      <c r="M216" s="39">
        <f t="shared" si="19"/>
        <v>39.9</v>
      </c>
      <c r="N216" s="39">
        <v>39.9</v>
      </c>
      <c r="O216" s="39">
        <v>0</v>
      </c>
      <c r="P216" s="25">
        <v>63</v>
      </c>
      <c r="Q216" s="25">
        <v>246</v>
      </c>
      <c r="R216" s="25">
        <v>3</v>
      </c>
      <c r="S216" s="25">
        <v>7</v>
      </c>
      <c r="T216" s="25" t="s">
        <v>685</v>
      </c>
      <c r="U216" s="25" t="s">
        <v>39</v>
      </c>
      <c r="V216" s="26" t="s">
        <v>694</v>
      </c>
      <c r="W216" s="25" t="s">
        <v>53</v>
      </c>
      <c r="X216" s="8"/>
      <c r="Y216" s="8"/>
      <c r="Z216" s="8"/>
    </row>
    <row r="217" s="10" customFormat="1" ht="22" customHeight="1" spans="1:26">
      <c r="A217" s="24">
        <v>6</v>
      </c>
      <c r="B217" s="25" t="s">
        <v>681</v>
      </c>
      <c r="C217" s="25" t="s">
        <v>686</v>
      </c>
      <c r="D217" s="25" t="s">
        <v>687</v>
      </c>
      <c r="E217" s="25" t="s">
        <v>32</v>
      </c>
      <c r="F217" s="25" t="s">
        <v>64</v>
      </c>
      <c r="G217" s="25" t="s">
        <v>34</v>
      </c>
      <c r="H217" s="25" t="s">
        <v>163</v>
      </c>
      <c r="I217" s="25">
        <v>2022.01</v>
      </c>
      <c r="J217" s="39">
        <v>2022.1</v>
      </c>
      <c r="K217" s="25" t="s">
        <v>36</v>
      </c>
      <c r="L217" s="25" t="s">
        <v>697</v>
      </c>
      <c r="M217" s="39">
        <f t="shared" si="19"/>
        <v>15</v>
      </c>
      <c r="N217" s="39">
        <v>15</v>
      </c>
      <c r="O217" s="39">
        <v>0</v>
      </c>
      <c r="P217" s="25">
        <v>63</v>
      </c>
      <c r="Q217" s="25">
        <v>246</v>
      </c>
      <c r="R217" s="25">
        <v>3</v>
      </c>
      <c r="S217" s="25">
        <v>7</v>
      </c>
      <c r="T217" s="25" t="s">
        <v>685</v>
      </c>
      <c r="U217" s="25" t="s">
        <v>39</v>
      </c>
      <c r="V217" s="26" t="s">
        <v>694</v>
      </c>
      <c r="W217" s="25" t="s">
        <v>53</v>
      </c>
      <c r="X217" s="8"/>
      <c r="Y217" s="8"/>
      <c r="Z217" s="8"/>
    </row>
    <row r="218" s="10" customFormat="1" ht="22" customHeight="1" spans="1:26">
      <c r="A218" s="24">
        <v>7</v>
      </c>
      <c r="B218" s="25" t="s">
        <v>681</v>
      </c>
      <c r="C218" s="25" t="s">
        <v>686</v>
      </c>
      <c r="D218" s="25" t="s">
        <v>698</v>
      </c>
      <c r="E218" s="25" t="s">
        <v>32</v>
      </c>
      <c r="F218" s="25" t="s">
        <v>64</v>
      </c>
      <c r="G218" s="25" t="s">
        <v>34</v>
      </c>
      <c r="H218" s="25" t="s">
        <v>163</v>
      </c>
      <c r="I218" s="25">
        <v>2022.01</v>
      </c>
      <c r="J218" s="39">
        <v>2022.1</v>
      </c>
      <c r="K218" s="25" t="s">
        <v>36</v>
      </c>
      <c r="L218" s="25" t="s">
        <v>699</v>
      </c>
      <c r="M218" s="39">
        <f t="shared" si="19"/>
        <v>9.98</v>
      </c>
      <c r="N218" s="39">
        <v>9.98</v>
      </c>
      <c r="O218" s="39">
        <v>0</v>
      </c>
      <c r="P218" s="25">
        <v>56</v>
      </c>
      <c r="Q218" s="25">
        <v>197</v>
      </c>
      <c r="R218" s="25">
        <v>7</v>
      </c>
      <c r="S218" s="25">
        <v>20</v>
      </c>
      <c r="T218" s="25" t="s">
        <v>685</v>
      </c>
      <c r="U218" s="25" t="s">
        <v>39</v>
      </c>
      <c r="V218" s="26" t="s">
        <v>694</v>
      </c>
      <c r="W218" s="25" t="s">
        <v>53</v>
      </c>
      <c r="X218" s="8"/>
      <c r="Y218" s="8"/>
      <c r="Z218" s="8"/>
    </row>
    <row r="219" s="10" customFormat="1" ht="22" customHeight="1" spans="1:26">
      <c r="A219" s="24">
        <v>8</v>
      </c>
      <c r="B219" s="25" t="s">
        <v>681</v>
      </c>
      <c r="C219" s="25" t="s">
        <v>686</v>
      </c>
      <c r="D219" s="25" t="s">
        <v>700</v>
      </c>
      <c r="E219" s="25" t="s">
        <v>32</v>
      </c>
      <c r="F219" s="25" t="s">
        <v>64</v>
      </c>
      <c r="G219" s="25" t="s">
        <v>65</v>
      </c>
      <c r="H219" s="25" t="s">
        <v>517</v>
      </c>
      <c r="I219" s="25">
        <v>2022.01</v>
      </c>
      <c r="J219" s="39">
        <v>2022.1</v>
      </c>
      <c r="K219" s="27" t="s">
        <v>86</v>
      </c>
      <c r="L219" s="25" t="s">
        <v>701</v>
      </c>
      <c r="M219" s="39">
        <f t="shared" si="19"/>
        <v>6</v>
      </c>
      <c r="N219" s="39">
        <v>6</v>
      </c>
      <c r="O219" s="39">
        <v>0</v>
      </c>
      <c r="P219" s="27">
        <v>348</v>
      </c>
      <c r="Q219" s="27">
        <v>1341</v>
      </c>
      <c r="R219" s="27">
        <v>23</v>
      </c>
      <c r="S219" s="27">
        <v>62</v>
      </c>
      <c r="T219" s="25" t="s">
        <v>685</v>
      </c>
      <c r="U219" s="25" t="s">
        <v>39</v>
      </c>
      <c r="V219" s="26" t="s">
        <v>68</v>
      </c>
      <c r="W219" s="25" t="s">
        <v>53</v>
      </c>
      <c r="X219" s="8"/>
      <c r="Y219" s="8"/>
      <c r="Z219" s="8"/>
    </row>
    <row r="220" s="10" customFormat="1" ht="22" customHeight="1" spans="1:23">
      <c r="A220" s="24">
        <v>9</v>
      </c>
      <c r="B220" s="25" t="s">
        <v>681</v>
      </c>
      <c r="C220" s="25" t="s">
        <v>686</v>
      </c>
      <c r="D220" s="25" t="s">
        <v>702</v>
      </c>
      <c r="E220" s="26" t="s">
        <v>32</v>
      </c>
      <c r="F220" s="25" t="s">
        <v>64</v>
      </c>
      <c r="G220" s="25" t="s">
        <v>34</v>
      </c>
      <c r="H220" s="25" t="s">
        <v>163</v>
      </c>
      <c r="I220" s="25">
        <v>2022.06</v>
      </c>
      <c r="J220" s="39">
        <v>2022.11</v>
      </c>
      <c r="K220" s="25" t="s">
        <v>86</v>
      </c>
      <c r="L220" s="25" t="s">
        <v>703</v>
      </c>
      <c r="M220" s="39">
        <f t="shared" si="19"/>
        <v>19</v>
      </c>
      <c r="N220" s="41">
        <v>19</v>
      </c>
      <c r="O220" s="41">
        <v>0</v>
      </c>
      <c r="P220" s="25">
        <v>39</v>
      </c>
      <c r="Q220" s="25">
        <v>132</v>
      </c>
      <c r="R220" s="25">
        <v>2</v>
      </c>
      <c r="S220" s="25">
        <v>6</v>
      </c>
      <c r="T220" s="25" t="s">
        <v>685</v>
      </c>
      <c r="U220" s="25" t="s">
        <v>39</v>
      </c>
      <c r="V220" s="26" t="s">
        <v>253</v>
      </c>
      <c r="W220" s="25" t="s">
        <v>53</v>
      </c>
    </row>
    <row r="221" s="10" customFormat="1" ht="22" customHeight="1" spans="1:26">
      <c r="A221" s="24">
        <v>10</v>
      </c>
      <c r="B221" s="25" t="s">
        <v>681</v>
      </c>
      <c r="C221" s="25" t="s">
        <v>704</v>
      </c>
      <c r="D221" s="25" t="s">
        <v>705</v>
      </c>
      <c r="E221" s="25" t="s">
        <v>32</v>
      </c>
      <c r="F221" s="25" t="s">
        <v>58</v>
      </c>
      <c r="G221" s="25" t="s">
        <v>34</v>
      </c>
      <c r="H221" s="25" t="s">
        <v>117</v>
      </c>
      <c r="I221" s="25">
        <v>2022.01</v>
      </c>
      <c r="J221" s="39">
        <v>2022.1</v>
      </c>
      <c r="K221" s="25" t="s">
        <v>86</v>
      </c>
      <c r="L221" s="25" t="s">
        <v>706</v>
      </c>
      <c r="M221" s="39">
        <f t="shared" si="19"/>
        <v>9.03</v>
      </c>
      <c r="N221" s="39">
        <v>9.03</v>
      </c>
      <c r="O221" s="39">
        <v>0</v>
      </c>
      <c r="P221" s="25">
        <v>105</v>
      </c>
      <c r="Q221" s="25">
        <v>341</v>
      </c>
      <c r="R221" s="25">
        <v>9</v>
      </c>
      <c r="S221" s="25">
        <v>21</v>
      </c>
      <c r="T221" s="25" t="s">
        <v>685</v>
      </c>
      <c r="U221" s="25" t="s">
        <v>39</v>
      </c>
      <c r="V221" s="26" t="s">
        <v>119</v>
      </c>
      <c r="W221" s="57" t="s">
        <v>100</v>
      </c>
      <c r="X221" s="8"/>
      <c r="Y221" s="8"/>
      <c r="Z221" s="8"/>
    </row>
    <row r="222" s="10" customFormat="1" ht="22" customHeight="1" spans="1:26">
      <c r="A222" s="24">
        <v>11</v>
      </c>
      <c r="B222" s="25" t="s">
        <v>681</v>
      </c>
      <c r="C222" s="25" t="s">
        <v>704</v>
      </c>
      <c r="D222" s="25" t="s">
        <v>705</v>
      </c>
      <c r="E222" s="25" t="s">
        <v>32</v>
      </c>
      <c r="F222" s="25" t="s">
        <v>58</v>
      </c>
      <c r="G222" s="25" t="s">
        <v>34</v>
      </c>
      <c r="H222" s="25" t="s">
        <v>707</v>
      </c>
      <c r="I222" s="25">
        <v>2022.01</v>
      </c>
      <c r="J222" s="39">
        <v>2022.1</v>
      </c>
      <c r="K222" s="25" t="s">
        <v>36</v>
      </c>
      <c r="L222" s="25" t="s">
        <v>708</v>
      </c>
      <c r="M222" s="39">
        <f t="shared" si="19"/>
        <v>7.03</v>
      </c>
      <c r="N222" s="39">
        <v>7.03</v>
      </c>
      <c r="O222" s="39">
        <v>0</v>
      </c>
      <c r="P222" s="25">
        <v>105</v>
      </c>
      <c r="Q222" s="25">
        <v>341</v>
      </c>
      <c r="R222" s="25">
        <v>9</v>
      </c>
      <c r="S222" s="25">
        <v>21</v>
      </c>
      <c r="T222" s="25" t="s">
        <v>685</v>
      </c>
      <c r="U222" s="25" t="s">
        <v>39</v>
      </c>
      <c r="V222" s="26" t="s">
        <v>57</v>
      </c>
      <c r="W222" s="57" t="s">
        <v>100</v>
      </c>
      <c r="X222" s="8"/>
      <c r="Y222" s="8"/>
      <c r="Z222" s="8"/>
    </row>
    <row r="223" s="10" customFormat="1" ht="22" customHeight="1" spans="1:26">
      <c r="A223" s="24">
        <v>12</v>
      </c>
      <c r="B223" s="25" t="s">
        <v>681</v>
      </c>
      <c r="C223" s="25" t="s">
        <v>704</v>
      </c>
      <c r="D223" s="25" t="s">
        <v>709</v>
      </c>
      <c r="E223" s="25" t="s">
        <v>32</v>
      </c>
      <c r="F223" s="25" t="s">
        <v>58</v>
      </c>
      <c r="G223" s="25" t="s">
        <v>34</v>
      </c>
      <c r="H223" s="25" t="s">
        <v>710</v>
      </c>
      <c r="I223" s="25">
        <v>2022.01</v>
      </c>
      <c r="J223" s="39">
        <v>2022.1</v>
      </c>
      <c r="K223" s="25" t="s">
        <v>86</v>
      </c>
      <c r="L223" s="25" t="s">
        <v>711</v>
      </c>
      <c r="M223" s="39">
        <f t="shared" si="19"/>
        <v>9.12</v>
      </c>
      <c r="N223" s="39">
        <v>9.12</v>
      </c>
      <c r="O223" s="39">
        <v>0</v>
      </c>
      <c r="P223" s="25">
        <v>53</v>
      </c>
      <c r="Q223" s="25">
        <v>166</v>
      </c>
      <c r="R223" s="25">
        <v>3</v>
      </c>
      <c r="S223" s="25">
        <v>10</v>
      </c>
      <c r="T223" s="25" t="s">
        <v>685</v>
      </c>
      <c r="U223" s="25" t="s">
        <v>39</v>
      </c>
      <c r="V223" s="26" t="s">
        <v>99</v>
      </c>
      <c r="W223" s="57" t="s">
        <v>100</v>
      </c>
      <c r="X223" s="8"/>
      <c r="Y223" s="8"/>
      <c r="Z223" s="8"/>
    </row>
    <row r="224" s="10" customFormat="1" ht="22" customHeight="1" spans="1:26">
      <c r="A224" s="24">
        <v>13</v>
      </c>
      <c r="B224" s="25" t="s">
        <v>681</v>
      </c>
      <c r="C224" s="25" t="s">
        <v>704</v>
      </c>
      <c r="D224" s="25" t="s">
        <v>712</v>
      </c>
      <c r="E224" s="25" t="s">
        <v>32</v>
      </c>
      <c r="F224" s="25" t="s">
        <v>64</v>
      </c>
      <c r="G224" s="25" t="s">
        <v>34</v>
      </c>
      <c r="H224" s="25" t="s">
        <v>163</v>
      </c>
      <c r="I224" s="25">
        <v>2022.01</v>
      </c>
      <c r="J224" s="39">
        <v>2022.1</v>
      </c>
      <c r="K224" s="25" t="s">
        <v>36</v>
      </c>
      <c r="L224" s="25" t="s">
        <v>713</v>
      </c>
      <c r="M224" s="39">
        <f t="shared" si="19"/>
        <v>5.04</v>
      </c>
      <c r="N224" s="39">
        <v>5.04</v>
      </c>
      <c r="O224" s="39">
        <v>0</v>
      </c>
      <c r="P224" s="25">
        <v>96</v>
      </c>
      <c r="Q224" s="25">
        <v>247</v>
      </c>
      <c r="R224" s="25">
        <v>12</v>
      </c>
      <c r="S224" s="25">
        <v>37</v>
      </c>
      <c r="T224" s="25" t="s">
        <v>685</v>
      </c>
      <c r="U224" s="25" t="s">
        <v>39</v>
      </c>
      <c r="V224" s="26" t="s">
        <v>694</v>
      </c>
      <c r="W224" s="57" t="s">
        <v>100</v>
      </c>
      <c r="X224" s="8"/>
      <c r="Y224" s="8"/>
      <c r="Z224" s="8"/>
    </row>
    <row r="225" s="10" customFormat="1" ht="22" customHeight="1" spans="1:26">
      <c r="A225" s="24">
        <v>14</v>
      </c>
      <c r="B225" s="25" t="s">
        <v>681</v>
      </c>
      <c r="C225" s="25" t="s">
        <v>704</v>
      </c>
      <c r="D225" s="25" t="s">
        <v>714</v>
      </c>
      <c r="E225" s="25" t="s">
        <v>32</v>
      </c>
      <c r="F225" s="25" t="s">
        <v>64</v>
      </c>
      <c r="G225" s="25" t="s">
        <v>34</v>
      </c>
      <c r="H225" s="25" t="s">
        <v>163</v>
      </c>
      <c r="I225" s="25">
        <v>2022.01</v>
      </c>
      <c r="J225" s="39">
        <v>2022.1</v>
      </c>
      <c r="K225" s="25" t="s">
        <v>36</v>
      </c>
      <c r="L225" s="25" t="s">
        <v>715</v>
      </c>
      <c r="M225" s="39">
        <f t="shared" si="19"/>
        <v>15.96</v>
      </c>
      <c r="N225" s="39">
        <v>15.96</v>
      </c>
      <c r="O225" s="39">
        <v>0</v>
      </c>
      <c r="P225" s="25">
        <v>39</v>
      </c>
      <c r="Q225" s="25">
        <v>136</v>
      </c>
      <c r="R225" s="25">
        <v>2</v>
      </c>
      <c r="S225" s="25">
        <v>5</v>
      </c>
      <c r="T225" s="25" t="s">
        <v>685</v>
      </c>
      <c r="U225" s="25" t="s">
        <v>39</v>
      </c>
      <c r="V225" s="26" t="s">
        <v>694</v>
      </c>
      <c r="W225" s="57" t="s">
        <v>100</v>
      </c>
      <c r="X225" s="8"/>
      <c r="Y225" s="8"/>
      <c r="Z225" s="8"/>
    </row>
    <row r="226" s="10" customFormat="1" ht="22" customHeight="1" spans="1:26">
      <c r="A226" s="24">
        <v>15</v>
      </c>
      <c r="B226" s="25" t="s">
        <v>681</v>
      </c>
      <c r="C226" s="25" t="s">
        <v>704</v>
      </c>
      <c r="D226" s="27" t="s">
        <v>714</v>
      </c>
      <c r="E226" s="25" t="s">
        <v>32</v>
      </c>
      <c r="F226" s="25" t="s">
        <v>64</v>
      </c>
      <c r="G226" s="25" t="s">
        <v>65</v>
      </c>
      <c r="H226" s="25" t="s">
        <v>517</v>
      </c>
      <c r="I226" s="25">
        <v>2022.01</v>
      </c>
      <c r="J226" s="39">
        <v>2022.1</v>
      </c>
      <c r="K226" s="27" t="s">
        <v>86</v>
      </c>
      <c r="L226" s="25" t="s">
        <v>716</v>
      </c>
      <c r="M226" s="39">
        <f t="shared" si="19"/>
        <v>5</v>
      </c>
      <c r="N226" s="39">
        <v>5</v>
      </c>
      <c r="O226" s="39">
        <v>0</v>
      </c>
      <c r="P226" s="27">
        <v>324</v>
      </c>
      <c r="Q226" s="27">
        <v>67</v>
      </c>
      <c r="R226" s="27">
        <v>28</v>
      </c>
      <c r="S226" s="27">
        <v>81</v>
      </c>
      <c r="T226" s="25" t="s">
        <v>685</v>
      </c>
      <c r="U226" s="25" t="s">
        <v>39</v>
      </c>
      <c r="V226" s="26" t="s">
        <v>68</v>
      </c>
      <c r="W226" s="57" t="s">
        <v>100</v>
      </c>
      <c r="X226" s="8"/>
      <c r="Y226" s="8"/>
      <c r="Z226" s="8"/>
    </row>
    <row r="227" s="10" customFormat="1" ht="22" customHeight="1" spans="1:26">
      <c r="A227" s="24">
        <v>16</v>
      </c>
      <c r="B227" s="25" t="s">
        <v>681</v>
      </c>
      <c r="C227" s="25" t="s">
        <v>717</v>
      </c>
      <c r="D227" s="25" t="s">
        <v>718</v>
      </c>
      <c r="E227" s="25" t="s">
        <v>32</v>
      </c>
      <c r="F227" s="25" t="s">
        <v>58</v>
      </c>
      <c r="G227" s="25" t="s">
        <v>34</v>
      </c>
      <c r="H227" s="25" t="s">
        <v>117</v>
      </c>
      <c r="I227" s="25">
        <v>2022.01</v>
      </c>
      <c r="J227" s="39">
        <v>2022.1</v>
      </c>
      <c r="K227" s="25" t="s">
        <v>36</v>
      </c>
      <c r="L227" s="25" t="s">
        <v>719</v>
      </c>
      <c r="M227" s="39">
        <f t="shared" si="19"/>
        <v>35.63</v>
      </c>
      <c r="N227" s="39">
        <v>35.63</v>
      </c>
      <c r="O227" s="39">
        <v>0</v>
      </c>
      <c r="P227" s="25">
        <v>101</v>
      </c>
      <c r="Q227" s="25">
        <v>345</v>
      </c>
      <c r="R227" s="25">
        <v>2</v>
      </c>
      <c r="S227" s="25">
        <v>2</v>
      </c>
      <c r="T227" s="25" t="s">
        <v>685</v>
      </c>
      <c r="U227" s="25" t="s">
        <v>39</v>
      </c>
      <c r="V227" s="26" t="s">
        <v>119</v>
      </c>
      <c r="W227" s="25" t="s">
        <v>77</v>
      </c>
      <c r="X227" s="8"/>
      <c r="Y227" s="8"/>
      <c r="Z227" s="8"/>
    </row>
    <row r="228" s="10" customFormat="1" ht="22" customHeight="1" spans="1:26">
      <c r="A228" s="24">
        <v>17</v>
      </c>
      <c r="B228" s="25" t="s">
        <v>681</v>
      </c>
      <c r="C228" s="25" t="s">
        <v>717</v>
      </c>
      <c r="D228" s="25" t="s">
        <v>720</v>
      </c>
      <c r="E228" s="25" t="s">
        <v>32</v>
      </c>
      <c r="F228" s="25" t="s">
        <v>58</v>
      </c>
      <c r="G228" s="25" t="s">
        <v>34</v>
      </c>
      <c r="H228" s="25" t="s">
        <v>721</v>
      </c>
      <c r="I228" s="25">
        <v>2022.01</v>
      </c>
      <c r="J228" s="39">
        <v>2022.1</v>
      </c>
      <c r="K228" s="25" t="s">
        <v>36</v>
      </c>
      <c r="L228" s="25" t="s">
        <v>722</v>
      </c>
      <c r="M228" s="39">
        <f t="shared" si="19"/>
        <v>21.57</v>
      </c>
      <c r="N228" s="39">
        <v>21.57</v>
      </c>
      <c r="O228" s="39">
        <v>0</v>
      </c>
      <c r="P228" s="25">
        <v>101</v>
      </c>
      <c r="Q228" s="25">
        <v>346</v>
      </c>
      <c r="R228" s="25">
        <v>5</v>
      </c>
      <c r="S228" s="25">
        <v>11</v>
      </c>
      <c r="T228" s="25" t="s">
        <v>685</v>
      </c>
      <c r="U228" s="25" t="s">
        <v>39</v>
      </c>
      <c r="V228" s="26" t="s">
        <v>99</v>
      </c>
      <c r="W228" s="25" t="s">
        <v>77</v>
      </c>
      <c r="X228" s="8"/>
      <c r="Y228" s="8"/>
      <c r="Z228" s="8"/>
    </row>
    <row r="229" s="10" customFormat="1" ht="22" customHeight="1" spans="1:26">
      <c r="A229" s="24">
        <v>18</v>
      </c>
      <c r="B229" s="25" t="s">
        <v>681</v>
      </c>
      <c r="C229" s="25" t="s">
        <v>717</v>
      </c>
      <c r="D229" s="25" t="s">
        <v>723</v>
      </c>
      <c r="E229" s="25" t="s">
        <v>32</v>
      </c>
      <c r="F229" s="25" t="s">
        <v>58</v>
      </c>
      <c r="G229" s="25" t="s">
        <v>34</v>
      </c>
      <c r="H229" s="25" t="s">
        <v>117</v>
      </c>
      <c r="I229" s="25">
        <v>2022.01</v>
      </c>
      <c r="J229" s="39">
        <v>2022.1</v>
      </c>
      <c r="K229" s="25" t="s">
        <v>36</v>
      </c>
      <c r="L229" s="25" t="s">
        <v>724</v>
      </c>
      <c r="M229" s="39">
        <f t="shared" si="19"/>
        <v>9.02</v>
      </c>
      <c r="N229" s="39">
        <v>9.02</v>
      </c>
      <c r="O229" s="39">
        <v>0</v>
      </c>
      <c r="P229" s="25">
        <v>56</v>
      </c>
      <c r="Q229" s="25">
        <v>220</v>
      </c>
      <c r="R229" s="25">
        <v>3</v>
      </c>
      <c r="S229" s="25">
        <v>3</v>
      </c>
      <c r="T229" s="25" t="s">
        <v>685</v>
      </c>
      <c r="U229" s="25" t="s">
        <v>39</v>
      </c>
      <c r="V229" s="26" t="s">
        <v>119</v>
      </c>
      <c r="W229" s="25" t="s">
        <v>77</v>
      </c>
      <c r="X229" s="8"/>
      <c r="Y229" s="8"/>
      <c r="Z229" s="8"/>
    </row>
    <row r="230" s="10" customFormat="1" ht="22" customHeight="1" spans="1:26">
      <c r="A230" s="24">
        <v>19</v>
      </c>
      <c r="B230" s="25" t="s">
        <v>681</v>
      </c>
      <c r="C230" s="25" t="s">
        <v>717</v>
      </c>
      <c r="D230" s="25" t="s">
        <v>725</v>
      </c>
      <c r="E230" s="25" t="s">
        <v>32</v>
      </c>
      <c r="F230" s="25" t="s">
        <v>64</v>
      </c>
      <c r="G230" s="25" t="s">
        <v>34</v>
      </c>
      <c r="H230" s="25" t="s">
        <v>163</v>
      </c>
      <c r="I230" s="25">
        <v>2022.01</v>
      </c>
      <c r="J230" s="39">
        <v>2022.1</v>
      </c>
      <c r="K230" s="25" t="s">
        <v>86</v>
      </c>
      <c r="L230" s="25" t="s">
        <v>726</v>
      </c>
      <c r="M230" s="39">
        <f t="shared" si="19"/>
        <v>30.21</v>
      </c>
      <c r="N230" s="39">
        <v>30.21</v>
      </c>
      <c r="O230" s="39">
        <v>0</v>
      </c>
      <c r="P230" s="25">
        <v>101</v>
      </c>
      <c r="Q230" s="25">
        <v>345</v>
      </c>
      <c r="R230" s="25">
        <v>5</v>
      </c>
      <c r="S230" s="25">
        <v>10</v>
      </c>
      <c r="T230" s="25" t="s">
        <v>685</v>
      </c>
      <c r="U230" s="25" t="s">
        <v>39</v>
      </c>
      <c r="V230" s="26" t="s">
        <v>694</v>
      </c>
      <c r="W230" s="25" t="s">
        <v>77</v>
      </c>
      <c r="X230" s="8"/>
      <c r="Y230" s="8"/>
      <c r="Z230" s="8"/>
    </row>
    <row r="231" s="10" customFormat="1" ht="22" customHeight="1" spans="1:26">
      <c r="A231" s="24">
        <v>20</v>
      </c>
      <c r="B231" s="25" t="s">
        <v>681</v>
      </c>
      <c r="C231" s="25" t="s">
        <v>717</v>
      </c>
      <c r="D231" s="25" t="s">
        <v>727</v>
      </c>
      <c r="E231" s="25" t="s">
        <v>32</v>
      </c>
      <c r="F231" s="25" t="s">
        <v>64</v>
      </c>
      <c r="G231" s="25" t="s">
        <v>65</v>
      </c>
      <c r="H231" s="25" t="s">
        <v>517</v>
      </c>
      <c r="I231" s="25">
        <v>2022.01</v>
      </c>
      <c r="J231" s="39">
        <v>2022.1</v>
      </c>
      <c r="K231" s="27" t="s">
        <v>86</v>
      </c>
      <c r="L231" s="25" t="s">
        <v>728</v>
      </c>
      <c r="M231" s="39">
        <f t="shared" si="19"/>
        <v>7</v>
      </c>
      <c r="N231" s="39">
        <v>7</v>
      </c>
      <c r="O231" s="39">
        <v>0</v>
      </c>
      <c r="P231" s="27">
        <v>190</v>
      </c>
      <c r="Q231" s="27">
        <v>618</v>
      </c>
      <c r="R231" s="27">
        <v>14</v>
      </c>
      <c r="S231" s="27">
        <v>26</v>
      </c>
      <c r="T231" s="25" t="s">
        <v>685</v>
      </c>
      <c r="U231" s="25" t="s">
        <v>39</v>
      </c>
      <c r="V231" s="26" t="s">
        <v>68</v>
      </c>
      <c r="W231" s="25" t="s">
        <v>77</v>
      </c>
      <c r="X231" s="8"/>
      <c r="Y231" s="8"/>
      <c r="Z231" s="8"/>
    </row>
    <row r="232" s="10" customFormat="1" ht="22" customHeight="1" spans="1:26">
      <c r="A232" s="24">
        <v>21</v>
      </c>
      <c r="B232" s="19" t="s">
        <v>681</v>
      </c>
      <c r="C232" s="19" t="s">
        <v>717</v>
      </c>
      <c r="D232" s="19" t="s">
        <v>729</v>
      </c>
      <c r="E232" s="24" t="s">
        <v>32</v>
      </c>
      <c r="F232" s="24" t="s">
        <v>33</v>
      </c>
      <c r="G232" s="24" t="s">
        <v>34</v>
      </c>
      <c r="H232" s="20" t="s">
        <v>730</v>
      </c>
      <c r="I232" s="24">
        <v>2022.01</v>
      </c>
      <c r="J232" s="42">
        <v>2022.11</v>
      </c>
      <c r="K232" s="24" t="s">
        <v>36</v>
      </c>
      <c r="L232" s="19" t="s">
        <v>731</v>
      </c>
      <c r="M232" s="42">
        <v>6</v>
      </c>
      <c r="N232" s="35">
        <v>6</v>
      </c>
      <c r="O232" s="36">
        <v>0</v>
      </c>
      <c r="P232" s="37">
        <v>80</v>
      </c>
      <c r="Q232" s="37">
        <v>266</v>
      </c>
      <c r="R232" s="58">
        <v>35</v>
      </c>
      <c r="S232" s="58">
        <v>76</v>
      </c>
      <c r="T232" s="20" t="s">
        <v>685</v>
      </c>
      <c r="U232" s="24" t="s">
        <v>39</v>
      </c>
      <c r="V232" s="59" t="s">
        <v>40</v>
      </c>
      <c r="W232" s="25" t="s">
        <v>77</v>
      </c>
      <c r="X232" s="11"/>
      <c r="Y232" s="11"/>
      <c r="Z232" s="11"/>
    </row>
    <row r="233" s="10" customFormat="1" ht="22" customHeight="1" spans="1:26">
      <c r="A233" s="24">
        <v>22</v>
      </c>
      <c r="B233" s="25" t="s">
        <v>681</v>
      </c>
      <c r="C233" s="25" t="s">
        <v>732</v>
      </c>
      <c r="D233" s="25" t="s">
        <v>733</v>
      </c>
      <c r="E233" s="25" t="s">
        <v>32</v>
      </c>
      <c r="F233" s="25" t="s">
        <v>58</v>
      </c>
      <c r="G233" s="25" t="s">
        <v>34</v>
      </c>
      <c r="H233" s="25" t="s">
        <v>734</v>
      </c>
      <c r="I233" s="25">
        <v>2022.01</v>
      </c>
      <c r="J233" s="39">
        <v>2022.1</v>
      </c>
      <c r="K233" s="25" t="s">
        <v>86</v>
      </c>
      <c r="L233" s="25" t="s">
        <v>735</v>
      </c>
      <c r="M233" s="39">
        <f t="shared" ref="M233:M236" si="20">SUM(N233:O233)</f>
        <v>13.11</v>
      </c>
      <c r="N233" s="39">
        <v>13.11</v>
      </c>
      <c r="O233" s="39">
        <v>0</v>
      </c>
      <c r="P233" s="25">
        <v>242</v>
      </c>
      <c r="Q233" s="25">
        <v>802</v>
      </c>
      <c r="R233" s="25">
        <v>7</v>
      </c>
      <c r="S233" s="25">
        <v>21</v>
      </c>
      <c r="T233" s="25" t="s">
        <v>685</v>
      </c>
      <c r="U233" s="25" t="s">
        <v>39</v>
      </c>
      <c r="V233" s="26" t="s">
        <v>736</v>
      </c>
      <c r="W233" s="57" t="s">
        <v>100</v>
      </c>
      <c r="X233" s="8"/>
      <c r="Y233" s="8"/>
      <c r="Z233" s="8"/>
    </row>
    <row r="234" s="10" customFormat="1" ht="22" customHeight="1" spans="1:26">
      <c r="A234" s="24">
        <v>23</v>
      </c>
      <c r="B234" s="25" t="s">
        <v>681</v>
      </c>
      <c r="C234" s="25" t="s">
        <v>732</v>
      </c>
      <c r="D234" s="25" t="s">
        <v>737</v>
      </c>
      <c r="E234" s="25" t="s">
        <v>32</v>
      </c>
      <c r="F234" s="25" t="s">
        <v>58</v>
      </c>
      <c r="G234" s="25" t="s">
        <v>34</v>
      </c>
      <c r="H234" s="25" t="s">
        <v>154</v>
      </c>
      <c r="I234" s="25">
        <v>2022.01</v>
      </c>
      <c r="J234" s="39">
        <v>2022.1</v>
      </c>
      <c r="K234" s="25" t="s">
        <v>86</v>
      </c>
      <c r="L234" s="25" t="s">
        <v>738</v>
      </c>
      <c r="M234" s="39">
        <f t="shared" si="20"/>
        <v>4.09</v>
      </c>
      <c r="N234" s="39">
        <v>4.09</v>
      </c>
      <c r="O234" s="39">
        <v>0</v>
      </c>
      <c r="P234" s="25">
        <v>63</v>
      </c>
      <c r="Q234" s="25">
        <v>210</v>
      </c>
      <c r="R234" s="25">
        <v>5</v>
      </c>
      <c r="S234" s="25">
        <v>11</v>
      </c>
      <c r="T234" s="25" t="s">
        <v>685</v>
      </c>
      <c r="U234" s="25" t="s">
        <v>39</v>
      </c>
      <c r="V234" s="26" t="s">
        <v>57</v>
      </c>
      <c r="W234" s="57" t="s">
        <v>100</v>
      </c>
      <c r="X234" s="8"/>
      <c r="Y234" s="8"/>
      <c r="Z234" s="8"/>
    </row>
    <row r="235" s="10" customFormat="1" ht="22" customHeight="1" spans="1:23">
      <c r="A235" s="24">
        <v>24</v>
      </c>
      <c r="B235" s="25" t="s">
        <v>681</v>
      </c>
      <c r="C235" s="25" t="s">
        <v>732</v>
      </c>
      <c r="D235" s="25" t="s">
        <v>739</v>
      </c>
      <c r="E235" s="26" t="s">
        <v>32</v>
      </c>
      <c r="F235" s="26" t="s">
        <v>58</v>
      </c>
      <c r="G235" s="25" t="s">
        <v>34</v>
      </c>
      <c r="H235" s="25" t="s">
        <v>740</v>
      </c>
      <c r="I235" s="25">
        <v>2022.06</v>
      </c>
      <c r="J235" s="39">
        <v>2022.11</v>
      </c>
      <c r="K235" s="25" t="s">
        <v>36</v>
      </c>
      <c r="L235" s="25" t="s">
        <v>741</v>
      </c>
      <c r="M235" s="39">
        <f t="shared" si="20"/>
        <v>20</v>
      </c>
      <c r="N235" s="40">
        <v>20</v>
      </c>
      <c r="O235" s="41">
        <v>0</v>
      </c>
      <c r="P235" s="25">
        <v>147</v>
      </c>
      <c r="Q235" s="25">
        <v>403</v>
      </c>
      <c r="R235" s="25">
        <v>7</v>
      </c>
      <c r="S235" s="25">
        <v>16</v>
      </c>
      <c r="T235" s="25" t="s">
        <v>685</v>
      </c>
      <c r="U235" s="25" t="s">
        <v>39</v>
      </c>
      <c r="V235" s="26" t="s">
        <v>63</v>
      </c>
      <c r="W235" s="57" t="s">
        <v>100</v>
      </c>
    </row>
    <row r="236" s="10" customFormat="1" ht="22" customHeight="1" spans="1:26">
      <c r="A236" s="24">
        <v>25</v>
      </c>
      <c r="B236" s="25" t="s">
        <v>681</v>
      </c>
      <c r="C236" s="25" t="s">
        <v>732</v>
      </c>
      <c r="D236" s="25" t="s">
        <v>742</v>
      </c>
      <c r="E236" s="25" t="s">
        <v>32</v>
      </c>
      <c r="F236" s="25" t="s">
        <v>64</v>
      </c>
      <c r="G236" s="25" t="s">
        <v>65</v>
      </c>
      <c r="H236" s="25" t="s">
        <v>517</v>
      </c>
      <c r="I236" s="25">
        <v>2022.01</v>
      </c>
      <c r="J236" s="39">
        <v>2022.1</v>
      </c>
      <c r="K236" s="27" t="s">
        <v>86</v>
      </c>
      <c r="L236" s="25" t="s">
        <v>743</v>
      </c>
      <c r="M236" s="39">
        <f t="shared" si="20"/>
        <v>5</v>
      </c>
      <c r="N236" s="39">
        <v>5</v>
      </c>
      <c r="O236" s="39">
        <v>0</v>
      </c>
      <c r="P236" s="27">
        <v>402</v>
      </c>
      <c r="Q236" s="27">
        <v>1589</v>
      </c>
      <c r="R236" s="27">
        <v>32</v>
      </c>
      <c r="S236" s="27">
        <v>76</v>
      </c>
      <c r="T236" s="25" t="s">
        <v>685</v>
      </c>
      <c r="U236" s="25" t="s">
        <v>39</v>
      </c>
      <c r="V236" s="26" t="s">
        <v>68</v>
      </c>
      <c r="W236" s="57" t="s">
        <v>100</v>
      </c>
      <c r="X236" s="8"/>
      <c r="Y236" s="8"/>
      <c r="Z236" s="8"/>
    </row>
    <row r="237" s="10" customFormat="1" ht="22" customHeight="1" spans="1:26">
      <c r="A237" s="24">
        <v>26</v>
      </c>
      <c r="B237" s="19" t="s">
        <v>681</v>
      </c>
      <c r="C237" s="19" t="s">
        <v>732</v>
      </c>
      <c r="D237" s="19" t="s">
        <v>744</v>
      </c>
      <c r="E237" s="24" t="s">
        <v>32</v>
      </c>
      <c r="F237" s="24" t="s">
        <v>33</v>
      </c>
      <c r="G237" s="24" t="s">
        <v>34</v>
      </c>
      <c r="H237" s="20" t="s">
        <v>325</v>
      </c>
      <c r="I237" s="24">
        <v>2022.01</v>
      </c>
      <c r="J237" s="42">
        <v>2022.11</v>
      </c>
      <c r="K237" s="24" t="s">
        <v>36</v>
      </c>
      <c r="L237" s="19" t="s">
        <v>745</v>
      </c>
      <c r="M237" s="42">
        <v>6</v>
      </c>
      <c r="N237" s="35">
        <v>6</v>
      </c>
      <c r="O237" s="36">
        <v>0</v>
      </c>
      <c r="P237" s="37">
        <v>102</v>
      </c>
      <c r="Q237" s="37">
        <v>404</v>
      </c>
      <c r="R237" s="58">
        <v>31</v>
      </c>
      <c r="S237" s="58">
        <v>74</v>
      </c>
      <c r="T237" s="20" t="s">
        <v>685</v>
      </c>
      <c r="U237" s="24" t="s">
        <v>39</v>
      </c>
      <c r="V237" s="59" t="s">
        <v>40</v>
      </c>
      <c r="W237" s="57" t="s">
        <v>100</v>
      </c>
      <c r="X237" s="11"/>
      <c r="Y237" s="11"/>
      <c r="Z237" s="11"/>
    </row>
    <row r="238" s="10" customFormat="1" ht="22" customHeight="1" spans="1:26">
      <c r="A238" s="17">
        <v>1</v>
      </c>
      <c r="B238" s="18" t="s">
        <v>746</v>
      </c>
      <c r="C238" s="18" t="s">
        <v>747</v>
      </c>
      <c r="D238" s="19" t="s">
        <v>748</v>
      </c>
      <c r="E238" s="18" t="s">
        <v>32</v>
      </c>
      <c r="F238" s="18" t="s">
        <v>33</v>
      </c>
      <c r="G238" s="24" t="s">
        <v>34</v>
      </c>
      <c r="H238" s="20" t="s">
        <v>125</v>
      </c>
      <c r="I238" s="18">
        <v>2022.01</v>
      </c>
      <c r="J238" s="18">
        <v>2022.11</v>
      </c>
      <c r="K238" s="18" t="s">
        <v>36</v>
      </c>
      <c r="L238" s="19" t="s">
        <v>749</v>
      </c>
      <c r="M238" s="18">
        <f>N238+N239+N240</f>
        <v>18</v>
      </c>
      <c r="N238" s="35">
        <v>6</v>
      </c>
      <c r="O238" s="36">
        <v>0</v>
      </c>
      <c r="P238" s="37">
        <v>48</v>
      </c>
      <c r="Q238" s="37">
        <v>202</v>
      </c>
      <c r="R238" s="18">
        <v>17</v>
      </c>
      <c r="S238" s="18">
        <v>47</v>
      </c>
      <c r="T238" s="18" t="s">
        <v>750</v>
      </c>
      <c r="U238" s="18" t="s">
        <v>39</v>
      </c>
      <c r="V238" s="18" t="s">
        <v>40</v>
      </c>
      <c r="W238" s="51" t="s">
        <v>41</v>
      </c>
      <c r="X238" s="11"/>
      <c r="Y238" s="11"/>
      <c r="Z238" s="11"/>
    </row>
    <row r="239" s="10" customFormat="1" ht="22" customHeight="1" spans="1:26">
      <c r="A239" s="73"/>
      <c r="B239" s="74"/>
      <c r="C239" s="74"/>
      <c r="D239" s="19" t="s">
        <v>751</v>
      </c>
      <c r="E239" s="74"/>
      <c r="F239" s="74"/>
      <c r="G239" s="24" t="s">
        <v>34</v>
      </c>
      <c r="H239" s="20" t="s">
        <v>325</v>
      </c>
      <c r="I239" s="74"/>
      <c r="J239" s="74"/>
      <c r="K239" s="74"/>
      <c r="L239" s="19" t="s">
        <v>752</v>
      </c>
      <c r="M239" s="74"/>
      <c r="N239" s="35">
        <v>6</v>
      </c>
      <c r="O239" s="36">
        <v>0</v>
      </c>
      <c r="P239" s="37">
        <v>48</v>
      </c>
      <c r="Q239" s="37">
        <v>202</v>
      </c>
      <c r="R239" s="74"/>
      <c r="S239" s="74"/>
      <c r="T239" s="74"/>
      <c r="U239" s="74"/>
      <c r="V239" s="74"/>
      <c r="W239" s="77"/>
      <c r="X239" s="11"/>
      <c r="Y239" s="11"/>
      <c r="Z239" s="11"/>
    </row>
    <row r="240" s="10" customFormat="1" ht="22" customHeight="1" spans="1:26">
      <c r="A240" s="21"/>
      <c r="B240" s="22"/>
      <c r="C240" s="22"/>
      <c r="D240" s="19" t="s">
        <v>753</v>
      </c>
      <c r="E240" s="22"/>
      <c r="F240" s="22"/>
      <c r="G240" s="24" t="s">
        <v>34</v>
      </c>
      <c r="H240" s="20" t="s">
        <v>754</v>
      </c>
      <c r="I240" s="22"/>
      <c r="J240" s="22"/>
      <c r="K240" s="22"/>
      <c r="L240" s="19" t="s">
        <v>755</v>
      </c>
      <c r="M240" s="22"/>
      <c r="N240" s="35">
        <v>6</v>
      </c>
      <c r="O240" s="36">
        <v>0</v>
      </c>
      <c r="P240" s="37">
        <v>76</v>
      </c>
      <c r="Q240" s="37">
        <v>302</v>
      </c>
      <c r="R240" s="22"/>
      <c r="S240" s="22"/>
      <c r="T240" s="22"/>
      <c r="U240" s="22"/>
      <c r="V240" s="22"/>
      <c r="W240" s="55"/>
      <c r="X240" s="11"/>
      <c r="Y240" s="11"/>
      <c r="Z240" s="11"/>
    </row>
    <row r="241" s="10" customFormat="1" ht="22" customHeight="1" spans="1:26">
      <c r="A241" s="24">
        <v>2</v>
      </c>
      <c r="B241" s="25" t="s">
        <v>746</v>
      </c>
      <c r="C241" s="25" t="s">
        <v>756</v>
      </c>
      <c r="D241" s="25" t="s">
        <v>757</v>
      </c>
      <c r="E241" s="25" t="s">
        <v>47</v>
      </c>
      <c r="F241" s="25" t="s">
        <v>34</v>
      </c>
      <c r="G241" s="25" t="s">
        <v>758</v>
      </c>
      <c r="H241" s="25" t="s">
        <v>759</v>
      </c>
      <c r="I241" s="25">
        <v>2022.01</v>
      </c>
      <c r="J241" s="39">
        <v>2022.1</v>
      </c>
      <c r="K241" s="25" t="s">
        <v>36</v>
      </c>
      <c r="L241" s="25" t="s">
        <v>760</v>
      </c>
      <c r="M241" s="39">
        <f t="shared" ref="M241:M271" si="21">SUM(N241:O241)</f>
        <v>42.75</v>
      </c>
      <c r="N241" s="39">
        <v>42.75</v>
      </c>
      <c r="O241" s="39">
        <v>0</v>
      </c>
      <c r="P241" s="25">
        <v>122</v>
      </c>
      <c r="Q241" s="25">
        <v>406</v>
      </c>
      <c r="R241" s="25">
        <v>8</v>
      </c>
      <c r="S241" s="25">
        <v>23</v>
      </c>
      <c r="T241" s="25" t="s">
        <v>761</v>
      </c>
      <c r="U241" s="26" t="s">
        <v>51</v>
      </c>
      <c r="V241" s="26" t="s">
        <v>762</v>
      </c>
      <c r="W241" s="57" t="s">
        <v>100</v>
      </c>
      <c r="X241" s="8"/>
      <c r="Y241" s="8"/>
      <c r="Z241" s="8"/>
    </row>
    <row r="242" s="10" customFormat="1" ht="22" customHeight="1" spans="1:23">
      <c r="A242" s="24">
        <v>3</v>
      </c>
      <c r="B242" s="25" t="s">
        <v>746</v>
      </c>
      <c r="C242" s="25" t="s">
        <v>756</v>
      </c>
      <c r="D242" s="25" t="s">
        <v>763</v>
      </c>
      <c r="E242" s="26" t="s">
        <v>32</v>
      </c>
      <c r="F242" s="25" t="s">
        <v>58</v>
      </c>
      <c r="G242" s="25" t="s">
        <v>34</v>
      </c>
      <c r="H242" s="25" t="s">
        <v>58</v>
      </c>
      <c r="I242" s="25">
        <v>2022.06</v>
      </c>
      <c r="J242" s="39">
        <v>2022.11</v>
      </c>
      <c r="K242" s="25" t="s">
        <v>86</v>
      </c>
      <c r="L242" s="25" t="s">
        <v>764</v>
      </c>
      <c r="M242" s="39">
        <f t="shared" si="21"/>
        <v>19</v>
      </c>
      <c r="N242" s="40">
        <v>19</v>
      </c>
      <c r="O242" s="41">
        <v>0</v>
      </c>
      <c r="P242" s="25">
        <v>286</v>
      </c>
      <c r="Q242" s="25">
        <v>970</v>
      </c>
      <c r="R242" s="25">
        <v>16</v>
      </c>
      <c r="S242" s="25">
        <v>48</v>
      </c>
      <c r="T242" s="25" t="s">
        <v>750</v>
      </c>
      <c r="U242" s="25" t="s">
        <v>39</v>
      </c>
      <c r="V242" s="26" t="s">
        <v>63</v>
      </c>
      <c r="W242" s="57" t="s">
        <v>100</v>
      </c>
    </row>
    <row r="243" s="10" customFormat="1" ht="22" customHeight="1" spans="1:26">
      <c r="A243" s="24">
        <v>4</v>
      </c>
      <c r="B243" s="25" t="s">
        <v>746</v>
      </c>
      <c r="C243" s="25" t="s">
        <v>756</v>
      </c>
      <c r="D243" s="25" t="s">
        <v>765</v>
      </c>
      <c r="E243" s="25" t="s">
        <v>32</v>
      </c>
      <c r="F243" s="25" t="s">
        <v>64</v>
      </c>
      <c r="G243" s="25" t="s">
        <v>65</v>
      </c>
      <c r="H243" s="25" t="s">
        <v>766</v>
      </c>
      <c r="I243" s="25">
        <v>2022.01</v>
      </c>
      <c r="J243" s="39">
        <v>2022.1</v>
      </c>
      <c r="K243" s="25" t="s">
        <v>36</v>
      </c>
      <c r="L243" s="25" t="s">
        <v>767</v>
      </c>
      <c r="M243" s="39">
        <f t="shared" si="21"/>
        <v>11</v>
      </c>
      <c r="N243" s="39">
        <v>11</v>
      </c>
      <c r="O243" s="39">
        <v>0</v>
      </c>
      <c r="P243" s="25">
        <f>54+119</f>
        <v>173</v>
      </c>
      <c r="Q243" s="25">
        <f>163+383</f>
        <v>546</v>
      </c>
      <c r="R243" s="25">
        <v>15</v>
      </c>
      <c r="S243" s="25">
        <v>41</v>
      </c>
      <c r="T243" s="25" t="s">
        <v>761</v>
      </c>
      <c r="U243" s="25" t="s">
        <v>39</v>
      </c>
      <c r="V243" s="26" t="s">
        <v>68</v>
      </c>
      <c r="W243" s="57" t="s">
        <v>100</v>
      </c>
      <c r="X243" s="8"/>
      <c r="Y243" s="8"/>
      <c r="Z243" s="8"/>
    </row>
    <row r="244" s="10" customFormat="1" ht="22" customHeight="1" spans="1:26">
      <c r="A244" s="24">
        <v>5</v>
      </c>
      <c r="B244" s="25" t="s">
        <v>746</v>
      </c>
      <c r="C244" s="25" t="s">
        <v>756</v>
      </c>
      <c r="D244" s="25" t="s">
        <v>768</v>
      </c>
      <c r="E244" s="25" t="s">
        <v>32</v>
      </c>
      <c r="F244" s="25" t="s">
        <v>64</v>
      </c>
      <c r="G244" s="25" t="s">
        <v>65</v>
      </c>
      <c r="H244" s="25" t="s">
        <v>769</v>
      </c>
      <c r="I244" s="25">
        <v>2022.01</v>
      </c>
      <c r="J244" s="39">
        <v>2022.1</v>
      </c>
      <c r="K244" s="25" t="s">
        <v>36</v>
      </c>
      <c r="L244" s="25" t="s">
        <v>770</v>
      </c>
      <c r="M244" s="39">
        <f t="shared" si="21"/>
        <v>8</v>
      </c>
      <c r="N244" s="39">
        <v>8</v>
      </c>
      <c r="O244" s="39">
        <v>0</v>
      </c>
      <c r="P244" s="25">
        <f>72+122</f>
        <v>194</v>
      </c>
      <c r="Q244" s="25">
        <f>215+377</f>
        <v>592</v>
      </c>
      <c r="R244" s="25">
        <v>10</v>
      </c>
      <c r="S244" s="25">
        <v>26</v>
      </c>
      <c r="T244" s="25" t="s">
        <v>761</v>
      </c>
      <c r="U244" s="25" t="s">
        <v>39</v>
      </c>
      <c r="V244" s="26" t="s">
        <v>68</v>
      </c>
      <c r="W244" s="57" t="s">
        <v>100</v>
      </c>
      <c r="X244" s="8"/>
      <c r="Y244" s="8"/>
      <c r="Z244" s="8"/>
    </row>
    <row r="245" s="10" customFormat="1" ht="22" customHeight="1" spans="1:26">
      <c r="A245" s="24">
        <v>6</v>
      </c>
      <c r="B245" s="25" t="s">
        <v>746</v>
      </c>
      <c r="C245" s="25" t="s">
        <v>771</v>
      </c>
      <c r="D245" s="25" t="s">
        <v>772</v>
      </c>
      <c r="E245" s="25" t="s">
        <v>47</v>
      </c>
      <c r="F245" s="25" t="s">
        <v>34</v>
      </c>
      <c r="G245" s="25" t="s">
        <v>773</v>
      </c>
      <c r="H245" s="25" t="s">
        <v>774</v>
      </c>
      <c r="I245" s="25">
        <v>2022.01</v>
      </c>
      <c r="J245" s="39">
        <v>2022.1</v>
      </c>
      <c r="K245" s="25" t="s">
        <v>73</v>
      </c>
      <c r="L245" s="25" t="s">
        <v>775</v>
      </c>
      <c r="M245" s="39">
        <f t="shared" si="21"/>
        <v>47.47</v>
      </c>
      <c r="N245" s="39">
        <v>47.47</v>
      </c>
      <c r="O245" s="39">
        <v>0</v>
      </c>
      <c r="P245" s="25">
        <v>261</v>
      </c>
      <c r="Q245" s="25">
        <v>722</v>
      </c>
      <c r="R245" s="25">
        <v>16</v>
      </c>
      <c r="S245" s="25">
        <v>37</v>
      </c>
      <c r="T245" s="25" t="s">
        <v>761</v>
      </c>
      <c r="U245" s="26" t="s">
        <v>51</v>
      </c>
      <c r="V245" s="26" t="s">
        <v>776</v>
      </c>
      <c r="W245" s="25" t="s">
        <v>77</v>
      </c>
      <c r="X245" s="8"/>
      <c r="Y245" s="8"/>
      <c r="Z245" s="8"/>
    </row>
    <row r="246" s="10" customFormat="1" ht="22" customHeight="1" spans="1:26">
      <c r="A246" s="24">
        <v>7</v>
      </c>
      <c r="B246" s="25" t="s">
        <v>746</v>
      </c>
      <c r="C246" s="25" t="s">
        <v>771</v>
      </c>
      <c r="D246" s="25" t="s">
        <v>772</v>
      </c>
      <c r="E246" s="25" t="s">
        <v>32</v>
      </c>
      <c r="F246" s="25" t="s">
        <v>58</v>
      </c>
      <c r="G246" s="25" t="s">
        <v>34</v>
      </c>
      <c r="H246" s="25" t="s">
        <v>777</v>
      </c>
      <c r="I246" s="25">
        <v>2022.01</v>
      </c>
      <c r="J246" s="39">
        <v>2022.1</v>
      </c>
      <c r="K246" s="25" t="s">
        <v>36</v>
      </c>
      <c r="L246" s="25" t="s">
        <v>778</v>
      </c>
      <c r="M246" s="39">
        <f t="shared" si="21"/>
        <v>22.45</v>
      </c>
      <c r="N246" s="39">
        <v>22.45</v>
      </c>
      <c r="O246" s="39">
        <v>0</v>
      </c>
      <c r="P246" s="25">
        <v>261</v>
      </c>
      <c r="Q246" s="25">
        <v>722</v>
      </c>
      <c r="R246" s="25">
        <v>16</v>
      </c>
      <c r="S246" s="25">
        <v>37</v>
      </c>
      <c r="T246" s="25" t="s">
        <v>761</v>
      </c>
      <c r="U246" s="25" t="s">
        <v>39</v>
      </c>
      <c r="V246" s="26" t="s">
        <v>57</v>
      </c>
      <c r="W246" s="25" t="s">
        <v>77</v>
      </c>
      <c r="X246" s="8"/>
      <c r="Y246" s="8"/>
      <c r="Z246" s="8"/>
    </row>
    <row r="247" s="10" customFormat="1" ht="22" customHeight="1" spans="1:26">
      <c r="A247" s="24">
        <v>8</v>
      </c>
      <c r="B247" s="25" t="s">
        <v>746</v>
      </c>
      <c r="C247" s="25" t="s">
        <v>771</v>
      </c>
      <c r="D247" s="25" t="s">
        <v>772</v>
      </c>
      <c r="E247" s="25" t="s">
        <v>32</v>
      </c>
      <c r="F247" s="25" t="s">
        <v>64</v>
      </c>
      <c r="G247" s="25" t="s">
        <v>34</v>
      </c>
      <c r="H247" s="25" t="s">
        <v>163</v>
      </c>
      <c r="I247" s="25">
        <v>2022.01</v>
      </c>
      <c r="J247" s="39">
        <v>2022.1</v>
      </c>
      <c r="K247" s="25" t="s">
        <v>36</v>
      </c>
      <c r="L247" s="25" t="s">
        <v>779</v>
      </c>
      <c r="M247" s="39">
        <f t="shared" si="21"/>
        <v>40.7</v>
      </c>
      <c r="N247" s="39">
        <v>40.7</v>
      </c>
      <c r="O247" s="39">
        <v>0</v>
      </c>
      <c r="P247" s="25">
        <v>261</v>
      </c>
      <c r="Q247" s="25">
        <v>722</v>
      </c>
      <c r="R247" s="25">
        <v>16</v>
      </c>
      <c r="S247" s="25">
        <v>37</v>
      </c>
      <c r="T247" s="25" t="s">
        <v>761</v>
      </c>
      <c r="U247" s="25" t="s">
        <v>39</v>
      </c>
      <c r="V247" s="26" t="s">
        <v>694</v>
      </c>
      <c r="W247" s="25" t="s">
        <v>77</v>
      </c>
      <c r="X247" s="8"/>
      <c r="Y247" s="8"/>
      <c r="Z247" s="8"/>
    </row>
    <row r="248" s="10" customFormat="1" ht="22" customHeight="1" spans="1:26">
      <c r="A248" s="24">
        <v>9</v>
      </c>
      <c r="B248" s="25" t="s">
        <v>746</v>
      </c>
      <c r="C248" s="25" t="s">
        <v>771</v>
      </c>
      <c r="D248" s="25" t="s">
        <v>780</v>
      </c>
      <c r="E248" s="25" t="s">
        <v>32</v>
      </c>
      <c r="F248" s="25" t="s">
        <v>64</v>
      </c>
      <c r="G248" s="25" t="s">
        <v>65</v>
      </c>
      <c r="H248" s="25" t="s">
        <v>517</v>
      </c>
      <c r="I248" s="25">
        <v>2022.01</v>
      </c>
      <c r="J248" s="39">
        <v>2022.1</v>
      </c>
      <c r="K248" s="25" t="s">
        <v>36</v>
      </c>
      <c r="L248" s="25" t="s">
        <v>781</v>
      </c>
      <c r="M248" s="39">
        <f t="shared" si="21"/>
        <v>18</v>
      </c>
      <c r="N248" s="39">
        <v>18</v>
      </c>
      <c r="O248" s="39">
        <v>0</v>
      </c>
      <c r="P248" s="25">
        <v>270</v>
      </c>
      <c r="Q248" s="25">
        <v>940</v>
      </c>
      <c r="R248" s="25">
        <v>16</v>
      </c>
      <c r="S248" s="25">
        <v>37</v>
      </c>
      <c r="T248" s="25" t="s">
        <v>761</v>
      </c>
      <c r="U248" s="25" t="s">
        <v>39</v>
      </c>
      <c r="V248" s="26" t="s">
        <v>68</v>
      </c>
      <c r="W248" s="25" t="s">
        <v>77</v>
      </c>
      <c r="X248" s="8"/>
      <c r="Y248" s="8"/>
      <c r="Z248" s="8"/>
    </row>
    <row r="249" s="10" customFormat="1" ht="22" customHeight="1" spans="1:26">
      <c r="A249" s="24">
        <v>10</v>
      </c>
      <c r="B249" s="25" t="s">
        <v>746</v>
      </c>
      <c r="C249" s="25" t="s">
        <v>782</v>
      </c>
      <c r="D249" s="25" t="s">
        <v>783</v>
      </c>
      <c r="E249" s="25" t="s">
        <v>47</v>
      </c>
      <c r="F249" s="25"/>
      <c r="G249" s="25" t="s">
        <v>784</v>
      </c>
      <c r="H249" s="25" t="s">
        <v>785</v>
      </c>
      <c r="I249" s="25">
        <v>2022.01</v>
      </c>
      <c r="J249" s="39">
        <v>2022.1</v>
      </c>
      <c r="K249" s="25" t="s">
        <v>36</v>
      </c>
      <c r="L249" s="25" t="s">
        <v>786</v>
      </c>
      <c r="M249" s="39">
        <f t="shared" si="21"/>
        <v>47.37</v>
      </c>
      <c r="N249" s="39">
        <v>47.37</v>
      </c>
      <c r="O249" s="39">
        <v>0</v>
      </c>
      <c r="P249" s="25">
        <v>733</v>
      </c>
      <c r="Q249" s="25">
        <v>2408</v>
      </c>
      <c r="R249" s="25">
        <v>27</v>
      </c>
      <c r="S249" s="25">
        <v>37</v>
      </c>
      <c r="T249" s="25" t="s">
        <v>761</v>
      </c>
      <c r="U249" s="26" t="s">
        <v>787</v>
      </c>
      <c r="V249" s="26" t="s">
        <v>788</v>
      </c>
      <c r="W249" s="25" t="s">
        <v>53</v>
      </c>
      <c r="X249" s="8"/>
      <c r="Y249" s="8"/>
      <c r="Z249" s="8"/>
    </row>
    <row r="250" s="10" customFormat="1" ht="22" customHeight="1" spans="1:26">
      <c r="A250" s="24">
        <v>11</v>
      </c>
      <c r="B250" s="25" t="s">
        <v>746</v>
      </c>
      <c r="C250" s="25" t="s">
        <v>782</v>
      </c>
      <c r="D250" s="25" t="s">
        <v>789</v>
      </c>
      <c r="E250" s="25" t="s">
        <v>32</v>
      </c>
      <c r="F250" s="25" t="s">
        <v>58</v>
      </c>
      <c r="G250" s="25" t="s">
        <v>34</v>
      </c>
      <c r="H250" s="25" t="s">
        <v>117</v>
      </c>
      <c r="I250" s="25">
        <v>2022.01</v>
      </c>
      <c r="J250" s="39">
        <v>2022.1</v>
      </c>
      <c r="K250" s="25" t="s">
        <v>36</v>
      </c>
      <c r="L250" s="25" t="s">
        <v>790</v>
      </c>
      <c r="M250" s="39">
        <f t="shared" si="21"/>
        <v>45.94</v>
      </c>
      <c r="N250" s="39">
        <v>45.94</v>
      </c>
      <c r="O250" s="39">
        <v>0</v>
      </c>
      <c r="P250" s="25">
        <v>184</v>
      </c>
      <c r="Q250" s="25">
        <v>665</v>
      </c>
      <c r="R250" s="25">
        <v>8</v>
      </c>
      <c r="S250" s="25">
        <v>16</v>
      </c>
      <c r="T250" s="25" t="s">
        <v>761</v>
      </c>
      <c r="U250" s="25" t="s">
        <v>39</v>
      </c>
      <c r="V250" s="26" t="s">
        <v>119</v>
      </c>
      <c r="W250" s="25" t="s">
        <v>53</v>
      </c>
      <c r="X250" s="8"/>
      <c r="Y250" s="8"/>
      <c r="Z250" s="8"/>
    </row>
    <row r="251" s="10" customFormat="1" ht="22" customHeight="1" spans="1:23">
      <c r="A251" s="24">
        <v>12</v>
      </c>
      <c r="B251" s="25" t="s">
        <v>746</v>
      </c>
      <c r="C251" s="25" t="s">
        <v>782</v>
      </c>
      <c r="D251" s="25" t="s">
        <v>791</v>
      </c>
      <c r="E251" s="25" t="s">
        <v>32</v>
      </c>
      <c r="F251" s="25" t="s">
        <v>58</v>
      </c>
      <c r="G251" s="25" t="s">
        <v>34</v>
      </c>
      <c r="H251" s="25" t="s">
        <v>117</v>
      </c>
      <c r="I251" s="25">
        <v>2022.06</v>
      </c>
      <c r="J251" s="39">
        <v>2022.11</v>
      </c>
      <c r="K251" s="25" t="s">
        <v>36</v>
      </c>
      <c r="L251" s="25" t="s">
        <v>792</v>
      </c>
      <c r="M251" s="39">
        <f t="shared" si="21"/>
        <v>46.67</v>
      </c>
      <c r="N251" s="40">
        <v>46.67</v>
      </c>
      <c r="O251" s="41">
        <v>0</v>
      </c>
      <c r="P251" s="25">
        <v>153</v>
      </c>
      <c r="Q251" s="25">
        <v>317</v>
      </c>
      <c r="R251" s="25">
        <v>11</v>
      </c>
      <c r="S251" s="25">
        <v>35</v>
      </c>
      <c r="T251" s="25" t="s">
        <v>750</v>
      </c>
      <c r="U251" s="25" t="s">
        <v>39</v>
      </c>
      <c r="V251" s="26" t="s">
        <v>63</v>
      </c>
      <c r="W251" s="25" t="s">
        <v>53</v>
      </c>
    </row>
    <row r="252" s="10" customFormat="1" ht="22" customHeight="1" spans="1:26">
      <c r="A252" s="24">
        <v>13</v>
      </c>
      <c r="B252" s="25" t="s">
        <v>746</v>
      </c>
      <c r="C252" s="25" t="s">
        <v>782</v>
      </c>
      <c r="D252" s="25" t="s">
        <v>783</v>
      </c>
      <c r="E252" s="25" t="s">
        <v>32</v>
      </c>
      <c r="F252" s="25" t="s">
        <v>64</v>
      </c>
      <c r="G252" s="25" t="s">
        <v>34</v>
      </c>
      <c r="H252" s="25" t="s">
        <v>793</v>
      </c>
      <c r="I252" s="25">
        <v>2022.01</v>
      </c>
      <c r="J252" s="39">
        <v>2022.1</v>
      </c>
      <c r="K252" s="25" t="s">
        <v>36</v>
      </c>
      <c r="L252" s="25" t="s">
        <v>794</v>
      </c>
      <c r="M252" s="39">
        <f t="shared" si="21"/>
        <v>26.24</v>
      </c>
      <c r="N252" s="39">
        <v>26.24</v>
      </c>
      <c r="O252" s="39">
        <v>0</v>
      </c>
      <c r="P252" s="25">
        <v>200</v>
      </c>
      <c r="Q252" s="25">
        <v>662</v>
      </c>
      <c r="R252" s="25">
        <v>8</v>
      </c>
      <c r="S252" s="25">
        <v>8</v>
      </c>
      <c r="T252" s="25" t="s">
        <v>761</v>
      </c>
      <c r="U252" s="25" t="s">
        <v>39</v>
      </c>
      <c r="V252" s="26" t="s">
        <v>694</v>
      </c>
      <c r="W252" s="25" t="s">
        <v>53</v>
      </c>
      <c r="X252" s="8"/>
      <c r="Y252" s="8"/>
      <c r="Z252" s="8"/>
    </row>
    <row r="253" s="10" customFormat="1" ht="22" customHeight="1" spans="1:26">
      <c r="A253" s="24">
        <v>14</v>
      </c>
      <c r="B253" s="25" t="s">
        <v>746</v>
      </c>
      <c r="C253" s="25" t="s">
        <v>782</v>
      </c>
      <c r="D253" s="25" t="s">
        <v>783</v>
      </c>
      <c r="E253" s="25" t="s">
        <v>32</v>
      </c>
      <c r="F253" s="25" t="s">
        <v>64</v>
      </c>
      <c r="G253" s="25" t="s">
        <v>34</v>
      </c>
      <c r="H253" s="25" t="s">
        <v>795</v>
      </c>
      <c r="I253" s="25">
        <v>2022.01</v>
      </c>
      <c r="J253" s="39">
        <v>2022.1</v>
      </c>
      <c r="K253" s="25" t="s">
        <v>36</v>
      </c>
      <c r="L253" s="25" t="s">
        <v>796</v>
      </c>
      <c r="M253" s="39">
        <f t="shared" si="21"/>
        <v>14.51</v>
      </c>
      <c r="N253" s="39">
        <v>14.51</v>
      </c>
      <c r="O253" s="39">
        <v>0</v>
      </c>
      <c r="P253" s="25">
        <v>733</v>
      </c>
      <c r="Q253" s="25">
        <v>2408</v>
      </c>
      <c r="R253" s="25">
        <v>27</v>
      </c>
      <c r="S253" s="25">
        <v>37</v>
      </c>
      <c r="T253" s="25" t="s">
        <v>761</v>
      </c>
      <c r="U253" s="25" t="s">
        <v>39</v>
      </c>
      <c r="V253" s="26" t="s">
        <v>694</v>
      </c>
      <c r="W253" s="25" t="s">
        <v>53</v>
      </c>
      <c r="X253" s="8"/>
      <c r="Y253" s="8"/>
      <c r="Z253" s="8"/>
    </row>
    <row r="254" s="10" customFormat="1" ht="22" customHeight="1" spans="1:26">
      <c r="A254" s="24">
        <v>15</v>
      </c>
      <c r="B254" s="25" t="s">
        <v>746</v>
      </c>
      <c r="C254" s="25" t="s">
        <v>782</v>
      </c>
      <c r="D254" s="25" t="s">
        <v>797</v>
      </c>
      <c r="E254" s="25" t="s">
        <v>32</v>
      </c>
      <c r="F254" s="25" t="s">
        <v>64</v>
      </c>
      <c r="G254" s="25" t="s">
        <v>65</v>
      </c>
      <c r="H254" s="25" t="s">
        <v>798</v>
      </c>
      <c r="I254" s="25">
        <v>2022.01</v>
      </c>
      <c r="J254" s="39">
        <v>2022.1</v>
      </c>
      <c r="K254" s="25" t="s">
        <v>36</v>
      </c>
      <c r="L254" s="25" t="s">
        <v>799</v>
      </c>
      <c r="M254" s="39">
        <f t="shared" si="21"/>
        <v>5</v>
      </c>
      <c r="N254" s="39">
        <v>5</v>
      </c>
      <c r="O254" s="39">
        <v>0</v>
      </c>
      <c r="P254" s="25">
        <v>733</v>
      </c>
      <c r="Q254" s="25">
        <v>2408</v>
      </c>
      <c r="R254" s="25">
        <v>26</v>
      </c>
      <c r="S254" s="25">
        <v>36</v>
      </c>
      <c r="T254" s="25" t="s">
        <v>761</v>
      </c>
      <c r="U254" s="25" t="s">
        <v>39</v>
      </c>
      <c r="V254" s="26" t="s">
        <v>68</v>
      </c>
      <c r="W254" s="25" t="s">
        <v>53</v>
      </c>
      <c r="X254" s="8"/>
      <c r="Y254" s="8"/>
      <c r="Z254" s="8"/>
    </row>
    <row r="255" s="10" customFormat="1" ht="24" customHeight="1" spans="1:26">
      <c r="A255" s="24">
        <v>1</v>
      </c>
      <c r="B255" s="25" t="s">
        <v>800</v>
      </c>
      <c r="C255" s="25" t="s">
        <v>801</v>
      </c>
      <c r="D255" s="25" t="s">
        <v>802</v>
      </c>
      <c r="E255" s="25" t="s">
        <v>47</v>
      </c>
      <c r="F255" s="25" t="s">
        <v>34</v>
      </c>
      <c r="G255" s="25" t="s">
        <v>803</v>
      </c>
      <c r="H255" s="25" t="s">
        <v>132</v>
      </c>
      <c r="I255" s="25">
        <v>2022.01</v>
      </c>
      <c r="J255" s="39">
        <v>2022.1</v>
      </c>
      <c r="K255" s="25" t="s">
        <v>36</v>
      </c>
      <c r="L255" s="25" t="s">
        <v>804</v>
      </c>
      <c r="M255" s="39">
        <f t="shared" si="21"/>
        <v>38</v>
      </c>
      <c r="N255" s="39">
        <v>38</v>
      </c>
      <c r="O255" s="39">
        <v>0</v>
      </c>
      <c r="P255" s="25">
        <v>882</v>
      </c>
      <c r="Q255" s="25">
        <v>3225</v>
      </c>
      <c r="R255" s="25">
        <v>87</v>
      </c>
      <c r="S255" s="25">
        <v>219</v>
      </c>
      <c r="T255" s="25" t="s">
        <v>805</v>
      </c>
      <c r="U255" s="26" t="s">
        <v>51</v>
      </c>
      <c r="V255" s="26" t="s">
        <v>404</v>
      </c>
      <c r="W255" s="25" t="s">
        <v>77</v>
      </c>
      <c r="X255" s="8"/>
      <c r="Y255" s="8"/>
      <c r="Z255" s="8"/>
    </row>
    <row r="256" s="10" customFormat="1" ht="22" customHeight="1" spans="1:26">
      <c r="A256" s="24">
        <v>2</v>
      </c>
      <c r="B256" s="25" t="s">
        <v>800</v>
      </c>
      <c r="C256" s="25" t="s">
        <v>801</v>
      </c>
      <c r="D256" s="25" t="s">
        <v>806</v>
      </c>
      <c r="E256" s="25" t="s">
        <v>32</v>
      </c>
      <c r="F256" s="25" t="s">
        <v>58</v>
      </c>
      <c r="G256" s="25" t="s">
        <v>34</v>
      </c>
      <c r="H256" s="25" t="s">
        <v>117</v>
      </c>
      <c r="I256" s="25">
        <v>2022.01</v>
      </c>
      <c r="J256" s="39">
        <v>2022.1</v>
      </c>
      <c r="K256" s="25" t="s">
        <v>36</v>
      </c>
      <c r="L256" s="25" t="s">
        <v>807</v>
      </c>
      <c r="M256" s="39">
        <f t="shared" si="21"/>
        <v>35.92</v>
      </c>
      <c r="N256" s="39">
        <v>35.92</v>
      </c>
      <c r="O256" s="39">
        <v>0</v>
      </c>
      <c r="P256" s="25">
        <v>66</v>
      </c>
      <c r="Q256" s="25">
        <v>241</v>
      </c>
      <c r="R256" s="25">
        <v>3</v>
      </c>
      <c r="S256" s="25">
        <v>10</v>
      </c>
      <c r="T256" s="25" t="s">
        <v>805</v>
      </c>
      <c r="U256" s="25" t="s">
        <v>39</v>
      </c>
      <c r="V256" s="26" t="s">
        <v>119</v>
      </c>
      <c r="W256" s="25" t="s">
        <v>77</v>
      </c>
      <c r="X256" s="8"/>
      <c r="Y256" s="8"/>
      <c r="Z256" s="8"/>
    </row>
    <row r="257" s="10" customFormat="1" ht="22" customHeight="1" spans="1:26">
      <c r="A257" s="24">
        <v>3</v>
      </c>
      <c r="B257" s="25" t="s">
        <v>800</v>
      </c>
      <c r="C257" s="25" t="s">
        <v>801</v>
      </c>
      <c r="D257" s="25" t="s">
        <v>808</v>
      </c>
      <c r="E257" s="25" t="s">
        <v>32</v>
      </c>
      <c r="F257" s="25" t="s">
        <v>58</v>
      </c>
      <c r="G257" s="25" t="s">
        <v>34</v>
      </c>
      <c r="H257" s="25" t="s">
        <v>809</v>
      </c>
      <c r="I257" s="25">
        <v>2022.01</v>
      </c>
      <c r="J257" s="39">
        <v>2022.1</v>
      </c>
      <c r="K257" s="25" t="s">
        <v>36</v>
      </c>
      <c r="L257" s="25" t="s">
        <v>810</v>
      </c>
      <c r="M257" s="39">
        <f t="shared" si="21"/>
        <v>25.65</v>
      </c>
      <c r="N257" s="39">
        <v>25.65</v>
      </c>
      <c r="O257" s="39">
        <v>0</v>
      </c>
      <c r="P257" s="25">
        <v>115</v>
      </c>
      <c r="Q257" s="25">
        <v>465</v>
      </c>
      <c r="R257" s="25">
        <v>6</v>
      </c>
      <c r="S257" s="25">
        <v>14</v>
      </c>
      <c r="T257" s="25" t="s">
        <v>805</v>
      </c>
      <c r="U257" s="25" t="s">
        <v>39</v>
      </c>
      <c r="V257" s="26" t="s">
        <v>57</v>
      </c>
      <c r="W257" s="25" t="s">
        <v>77</v>
      </c>
      <c r="X257" s="8"/>
      <c r="Y257" s="8"/>
      <c r="Z257" s="8"/>
    </row>
    <row r="258" s="10" customFormat="1" ht="22" customHeight="1" spans="1:26">
      <c r="A258" s="24">
        <v>4</v>
      </c>
      <c r="B258" s="25" t="s">
        <v>800</v>
      </c>
      <c r="C258" s="25" t="s">
        <v>801</v>
      </c>
      <c r="D258" s="25" t="s">
        <v>811</v>
      </c>
      <c r="E258" s="25" t="s">
        <v>32</v>
      </c>
      <c r="F258" s="25" t="s">
        <v>64</v>
      </c>
      <c r="G258" s="25" t="s">
        <v>34</v>
      </c>
      <c r="H258" s="25" t="s">
        <v>812</v>
      </c>
      <c r="I258" s="25">
        <v>2022.01</v>
      </c>
      <c r="J258" s="39">
        <v>2022.1</v>
      </c>
      <c r="K258" s="25" t="s">
        <v>36</v>
      </c>
      <c r="L258" s="25" t="s">
        <v>813</v>
      </c>
      <c r="M258" s="39">
        <f t="shared" si="21"/>
        <v>20.62</v>
      </c>
      <c r="N258" s="39">
        <v>20.62</v>
      </c>
      <c r="O258" s="39">
        <v>0</v>
      </c>
      <c r="P258" s="25">
        <v>882</v>
      </c>
      <c r="Q258" s="25">
        <v>3225</v>
      </c>
      <c r="R258" s="25">
        <v>87</v>
      </c>
      <c r="S258" s="25">
        <v>219</v>
      </c>
      <c r="T258" s="25" t="s">
        <v>805</v>
      </c>
      <c r="U258" s="25" t="s">
        <v>39</v>
      </c>
      <c r="V258" s="26" t="s">
        <v>694</v>
      </c>
      <c r="W258" s="25" t="s">
        <v>77</v>
      </c>
      <c r="X258" s="8"/>
      <c r="Y258" s="8"/>
      <c r="Z258" s="8"/>
    </row>
    <row r="259" s="10" customFormat="1" ht="22" customHeight="1" spans="1:26">
      <c r="A259" s="24">
        <v>5</v>
      </c>
      <c r="B259" s="25" t="s">
        <v>800</v>
      </c>
      <c r="C259" s="25" t="s">
        <v>801</v>
      </c>
      <c r="D259" s="25" t="s">
        <v>814</v>
      </c>
      <c r="E259" s="25" t="s">
        <v>32</v>
      </c>
      <c r="F259" s="25" t="s">
        <v>64</v>
      </c>
      <c r="G259" s="25" t="s">
        <v>65</v>
      </c>
      <c r="H259" s="25" t="s">
        <v>517</v>
      </c>
      <c r="I259" s="25">
        <v>2022.01</v>
      </c>
      <c r="J259" s="39">
        <v>2022.1</v>
      </c>
      <c r="K259" s="25" t="s">
        <v>36</v>
      </c>
      <c r="L259" s="25" t="s">
        <v>815</v>
      </c>
      <c r="M259" s="39">
        <f t="shared" si="21"/>
        <v>8</v>
      </c>
      <c r="N259" s="39">
        <v>8</v>
      </c>
      <c r="O259" s="39">
        <v>0</v>
      </c>
      <c r="P259" s="25">
        <v>68</v>
      </c>
      <c r="Q259" s="25">
        <v>286</v>
      </c>
      <c r="R259" s="25">
        <v>68</v>
      </c>
      <c r="S259" s="25">
        <v>286</v>
      </c>
      <c r="T259" s="25" t="s">
        <v>805</v>
      </c>
      <c r="U259" s="25" t="s">
        <v>39</v>
      </c>
      <c r="V259" s="26" t="s">
        <v>68</v>
      </c>
      <c r="W259" s="25" t="s">
        <v>77</v>
      </c>
      <c r="X259" s="8"/>
      <c r="Y259" s="8"/>
      <c r="Z259" s="8"/>
    </row>
    <row r="260" s="10" customFormat="1" ht="22" customHeight="1" spans="1:26">
      <c r="A260" s="24">
        <v>6</v>
      </c>
      <c r="B260" s="25" t="s">
        <v>800</v>
      </c>
      <c r="C260" s="25" t="s">
        <v>801</v>
      </c>
      <c r="D260" s="25" t="s">
        <v>808</v>
      </c>
      <c r="E260" s="25" t="s">
        <v>32</v>
      </c>
      <c r="F260" s="25" t="s">
        <v>64</v>
      </c>
      <c r="G260" s="25" t="s">
        <v>65</v>
      </c>
      <c r="H260" s="25" t="s">
        <v>517</v>
      </c>
      <c r="I260" s="25">
        <v>2022.01</v>
      </c>
      <c r="J260" s="39">
        <v>2022.1</v>
      </c>
      <c r="K260" s="25" t="s">
        <v>36</v>
      </c>
      <c r="L260" s="25" t="s">
        <v>816</v>
      </c>
      <c r="M260" s="39">
        <f t="shared" si="21"/>
        <v>8</v>
      </c>
      <c r="N260" s="39">
        <v>8</v>
      </c>
      <c r="O260" s="39">
        <v>0</v>
      </c>
      <c r="P260" s="25">
        <v>115</v>
      </c>
      <c r="Q260" s="25">
        <v>465</v>
      </c>
      <c r="R260" s="25">
        <v>3</v>
      </c>
      <c r="S260" s="25">
        <v>10</v>
      </c>
      <c r="T260" s="25" t="s">
        <v>805</v>
      </c>
      <c r="U260" s="25" t="s">
        <v>39</v>
      </c>
      <c r="V260" s="26" t="s">
        <v>68</v>
      </c>
      <c r="W260" s="25" t="s">
        <v>77</v>
      </c>
      <c r="X260" s="8"/>
      <c r="Y260" s="8"/>
      <c r="Z260" s="8"/>
    </row>
    <row r="261" s="10" customFormat="1" ht="22" customHeight="1" spans="1:26">
      <c r="A261" s="24">
        <v>7</v>
      </c>
      <c r="B261" s="25" t="s">
        <v>800</v>
      </c>
      <c r="C261" s="25" t="s">
        <v>801</v>
      </c>
      <c r="D261" s="25" t="s">
        <v>806</v>
      </c>
      <c r="E261" s="25" t="s">
        <v>32</v>
      </c>
      <c r="F261" s="25" t="s">
        <v>64</v>
      </c>
      <c r="G261" s="25" t="s">
        <v>65</v>
      </c>
      <c r="H261" s="25" t="s">
        <v>517</v>
      </c>
      <c r="I261" s="25">
        <v>2022.01</v>
      </c>
      <c r="J261" s="39">
        <v>2022.1</v>
      </c>
      <c r="K261" s="25" t="s">
        <v>36</v>
      </c>
      <c r="L261" s="25" t="s">
        <v>817</v>
      </c>
      <c r="M261" s="39">
        <f t="shared" si="21"/>
        <v>7</v>
      </c>
      <c r="N261" s="39">
        <v>7</v>
      </c>
      <c r="O261" s="39">
        <v>0</v>
      </c>
      <c r="P261" s="25">
        <v>66</v>
      </c>
      <c r="Q261" s="25">
        <v>241</v>
      </c>
      <c r="R261" s="25">
        <v>6</v>
      </c>
      <c r="S261" s="25">
        <v>14</v>
      </c>
      <c r="T261" s="25" t="s">
        <v>805</v>
      </c>
      <c r="U261" s="25" t="s">
        <v>39</v>
      </c>
      <c r="V261" s="26" t="s">
        <v>68</v>
      </c>
      <c r="W261" s="25" t="s">
        <v>77</v>
      </c>
      <c r="X261" s="8"/>
      <c r="Y261" s="8"/>
      <c r="Z261" s="8"/>
    </row>
    <row r="262" s="10" customFormat="1" ht="22" customHeight="1" spans="1:23">
      <c r="A262" s="24">
        <v>8</v>
      </c>
      <c r="B262" s="25" t="s">
        <v>800</v>
      </c>
      <c r="C262" s="25" t="s">
        <v>818</v>
      </c>
      <c r="D262" s="25" t="s">
        <v>818</v>
      </c>
      <c r="E262" s="25" t="s">
        <v>47</v>
      </c>
      <c r="F262" s="25" t="s">
        <v>34</v>
      </c>
      <c r="G262" s="25" t="s">
        <v>819</v>
      </c>
      <c r="H262" s="25" t="s">
        <v>820</v>
      </c>
      <c r="I262" s="25">
        <v>2022.06</v>
      </c>
      <c r="J262" s="39">
        <v>2022.11</v>
      </c>
      <c r="K262" s="25" t="s">
        <v>36</v>
      </c>
      <c r="L262" s="25" t="s">
        <v>821</v>
      </c>
      <c r="M262" s="39">
        <f t="shared" si="21"/>
        <v>83.34</v>
      </c>
      <c r="N262" s="41">
        <v>83.34</v>
      </c>
      <c r="O262" s="41">
        <v>0</v>
      </c>
      <c r="P262" s="25">
        <v>120</v>
      </c>
      <c r="Q262" s="25">
        <v>698</v>
      </c>
      <c r="R262" s="25">
        <v>15</v>
      </c>
      <c r="S262" s="25">
        <v>36</v>
      </c>
      <c r="T262" s="25" t="s">
        <v>805</v>
      </c>
      <c r="U262" s="26" t="s">
        <v>75</v>
      </c>
      <c r="V262" s="56" t="s">
        <v>76</v>
      </c>
      <c r="W262" s="57" t="s">
        <v>100</v>
      </c>
    </row>
    <row r="263" s="10" customFormat="1" ht="22" customHeight="1" spans="1:23">
      <c r="A263" s="24">
        <v>9</v>
      </c>
      <c r="B263" s="25" t="s">
        <v>800</v>
      </c>
      <c r="C263" s="25" t="s">
        <v>818</v>
      </c>
      <c r="D263" s="25" t="s">
        <v>822</v>
      </c>
      <c r="E263" s="26" t="s">
        <v>32</v>
      </c>
      <c r="F263" s="25" t="s">
        <v>58</v>
      </c>
      <c r="G263" s="25" t="s">
        <v>34</v>
      </c>
      <c r="H263" s="25" t="s">
        <v>117</v>
      </c>
      <c r="I263" s="25">
        <v>2022.06</v>
      </c>
      <c r="J263" s="39">
        <v>2022.11</v>
      </c>
      <c r="K263" s="25" t="s">
        <v>73</v>
      </c>
      <c r="L263" s="25" t="s">
        <v>823</v>
      </c>
      <c r="M263" s="39">
        <f t="shared" si="21"/>
        <v>9</v>
      </c>
      <c r="N263" s="40">
        <v>9</v>
      </c>
      <c r="O263" s="41">
        <v>0</v>
      </c>
      <c r="P263" s="25">
        <v>286</v>
      </c>
      <c r="Q263" s="25">
        <v>970</v>
      </c>
      <c r="R263" s="25">
        <v>52</v>
      </c>
      <c r="S263" s="25">
        <v>94</v>
      </c>
      <c r="T263" s="25" t="s">
        <v>805</v>
      </c>
      <c r="U263" s="25" t="s">
        <v>39</v>
      </c>
      <c r="V263" s="26" t="s">
        <v>63</v>
      </c>
      <c r="W263" s="57" t="s">
        <v>100</v>
      </c>
    </row>
    <row r="264" s="10" customFormat="1" ht="22" customHeight="1" spans="1:23">
      <c r="A264" s="24">
        <v>10</v>
      </c>
      <c r="B264" s="25" t="s">
        <v>800</v>
      </c>
      <c r="C264" s="25" t="s">
        <v>818</v>
      </c>
      <c r="D264" s="25" t="s">
        <v>824</v>
      </c>
      <c r="E264" s="26" t="s">
        <v>32</v>
      </c>
      <c r="F264" s="25" t="s">
        <v>58</v>
      </c>
      <c r="G264" s="25" t="s">
        <v>34</v>
      </c>
      <c r="H264" s="25" t="s">
        <v>825</v>
      </c>
      <c r="I264" s="25">
        <v>2022.06</v>
      </c>
      <c r="J264" s="39">
        <v>2022.11</v>
      </c>
      <c r="K264" s="25" t="s">
        <v>36</v>
      </c>
      <c r="L264" s="25" t="s">
        <v>826</v>
      </c>
      <c r="M264" s="39">
        <f t="shared" si="21"/>
        <v>9.9</v>
      </c>
      <c r="N264" s="40">
        <v>9.9</v>
      </c>
      <c r="O264" s="41">
        <v>0</v>
      </c>
      <c r="P264" s="39">
        <v>0</v>
      </c>
      <c r="Q264" s="25">
        <v>102</v>
      </c>
      <c r="R264" s="25">
        <v>307</v>
      </c>
      <c r="S264" s="25">
        <v>8</v>
      </c>
      <c r="T264" s="25" t="s">
        <v>805</v>
      </c>
      <c r="U264" s="25" t="s">
        <v>39</v>
      </c>
      <c r="V264" s="26" t="s">
        <v>63</v>
      </c>
      <c r="W264" s="57" t="s">
        <v>100</v>
      </c>
    </row>
    <row r="265" s="10" customFormat="1" ht="22" customHeight="1" spans="1:26">
      <c r="A265" s="24">
        <v>11</v>
      </c>
      <c r="B265" s="25" t="s">
        <v>800</v>
      </c>
      <c r="C265" s="25" t="s">
        <v>818</v>
      </c>
      <c r="D265" s="25" t="s">
        <v>822</v>
      </c>
      <c r="E265" s="25" t="s">
        <v>32</v>
      </c>
      <c r="F265" s="25" t="s">
        <v>64</v>
      </c>
      <c r="G265" s="25" t="s">
        <v>34</v>
      </c>
      <c r="H265" s="25" t="s">
        <v>827</v>
      </c>
      <c r="I265" s="25">
        <v>2022.01</v>
      </c>
      <c r="J265" s="39">
        <v>2022.1</v>
      </c>
      <c r="K265" s="25" t="s">
        <v>36</v>
      </c>
      <c r="L265" s="25" t="s">
        <v>828</v>
      </c>
      <c r="M265" s="39">
        <f t="shared" si="21"/>
        <v>30.78</v>
      </c>
      <c r="N265" s="39">
        <v>30.78</v>
      </c>
      <c r="O265" s="39">
        <v>0</v>
      </c>
      <c r="P265" s="25">
        <v>990</v>
      </c>
      <c r="Q265" s="25">
        <v>3045</v>
      </c>
      <c r="R265" s="25">
        <v>54</v>
      </c>
      <c r="S265" s="25">
        <v>134</v>
      </c>
      <c r="T265" s="25" t="s">
        <v>805</v>
      </c>
      <c r="U265" s="25" t="s">
        <v>39</v>
      </c>
      <c r="V265" s="26" t="s">
        <v>694</v>
      </c>
      <c r="W265" s="57" t="s">
        <v>100</v>
      </c>
      <c r="X265" s="8"/>
      <c r="Y265" s="8"/>
      <c r="Z265" s="8"/>
    </row>
    <row r="266" s="10" customFormat="1" ht="22" customHeight="1" spans="1:26">
      <c r="A266" s="24">
        <v>12</v>
      </c>
      <c r="B266" s="25" t="s">
        <v>800</v>
      </c>
      <c r="C266" s="25" t="s">
        <v>818</v>
      </c>
      <c r="D266" s="25" t="s">
        <v>829</v>
      </c>
      <c r="E266" s="25" t="s">
        <v>32</v>
      </c>
      <c r="F266" s="25" t="s">
        <v>64</v>
      </c>
      <c r="G266" s="25" t="s">
        <v>65</v>
      </c>
      <c r="H266" s="25" t="s">
        <v>517</v>
      </c>
      <c r="I266" s="25">
        <v>2022.01</v>
      </c>
      <c r="J266" s="39">
        <v>2022.1</v>
      </c>
      <c r="K266" s="25" t="s">
        <v>36</v>
      </c>
      <c r="L266" s="25" t="s">
        <v>830</v>
      </c>
      <c r="M266" s="39">
        <f t="shared" si="21"/>
        <v>4</v>
      </c>
      <c r="N266" s="39">
        <v>4</v>
      </c>
      <c r="O266" s="39">
        <v>0</v>
      </c>
      <c r="P266" s="25">
        <v>122</v>
      </c>
      <c r="Q266" s="25">
        <v>345</v>
      </c>
      <c r="R266" s="25">
        <v>7</v>
      </c>
      <c r="S266" s="25">
        <v>19</v>
      </c>
      <c r="T266" s="25" t="s">
        <v>805</v>
      </c>
      <c r="U266" s="25" t="s">
        <v>39</v>
      </c>
      <c r="V266" s="26" t="s">
        <v>68</v>
      </c>
      <c r="W266" s="57" t="s">
        <v>100</v>
      </c>
      <c r="X266" s="8"/>
      <c r="Y266" s="8"/>
      <c r="Z266" s="8"/>
    </row>
    <row r="267" s="10" customFormat="1" ht="22" customHeight="1" spans="1:26">
      <c r="A267" s="24">
        <v>13</v>
      </c>
      <c r="B267" s="25" t="s">
        <v>800</v>
      </c>
      <c r="C267" s="25" t="s">
        <v>818</v>
      </c>
      <c r="D267" s="25" t="s">
        <v>831</v>
      </c>
      <c r="E267" s="25" t="s">
        <v>32</v>
      </c>
      <c r="F267" s="25" t="s">
        <v>64</v>
      </c>
      <c r="G267" s="25" t="s">
        <v>65</v>
      </c>
      <c r="H267" s="25" t="s">
        <v>517</v>
      </c>
      <c r="I267" s="25">
        <v>2022.01</v>
      </c>
      <c r="J267" s="39">
        <v>2022.1</v>
      </c>
      <c r="K267" s="25" t="s">
        <v>36</v>
      </c>
      <c r="L267" s="25" t="s">
        <v>832</v>
      </c>
      <c r="M267" s="39">
        <f t="shared" si="21"/>
        <v>6</v>
      </c>
      <c r="N267" s="39">
        <v>6</v>
      </c>
      <c r="O267" s="39">
        <v>0</v>
      </c>
      <c r="P267" s="25">
        <v>54</v>
      </c>
      <c r="Q267" s="25">
        <v>171</v>
      </c>
      <c r="R267" s="25">
        <v>1</v>
      </c>
      <c r="S267" s="25">
        <v>1</v>
      </c>
      <c r="T267" s="25" t="s">
        <v>805</v>
      </c>
      <c r="U267" s="25" t="s">
        <v>39</v>
      </c>
      <c r="V267" s="26" t="s">
        <v>68</v>
      </c>
      <c r="W267" s="57" t="s">
        <v>100</v>
      </c>
      <c r="X267" s="8"/>
      <c r="Y267" s="8"/>
      <c r="Z267" s="8"/>
    </row>
    <row r="268" s="10" customFormat="1" ht="22" customHeight="1" spans="1:26">
      <c r="A268" s="24">
        <v>14</v>
      </c>
      <c r="B268" s="25" t="s">
        <v>800</v>
      </c>
      <c r="C268" s="25" t="s">
        <v>818</v>
      </c>
      <c r="D268" s="25" t="s">
        <v>833</v>
      </c>
      <c r="E268" s="25" t="s">
        <v>32</v>
      </c>
      <c r="F268" s="25" t="s">
        <v>64</v>
      </c>
      <c r="G268" s="25" t="s">
        <v>65</v>
      </c>
      <c r="H268" s="25" t="s">
        <v>517</v>
      </c>
      <c r="I268" s="25">
        <v>2022.01</v>
      </c>
      <c r="J268" s="39">
        <v>2022.1</v>
      </c>
      <c r="K268" s="25" t="s">
        <v>36</v>
      </c>
      <c r="L268" s="25" t="s">
        <v>834</v>
      </c>
      <c r="M268" s="39">
        <f t="shared" si="21"/>
        <v>7</v>
      </c>
      <c r="N268" s="39">
        <v>7</v>
      </c>
      <c r="O268" s="39">
        <v>0</v>
      </c>
      <c r="P268" s="25">
        <v>165</v>
      </c>
      <c r="Q268" s="25">
        <v>493</v>
      </c>
      <c r="R268" s="25">
        <v>11</v>
      </c>
      <c r="S268" s="25">
        <v>29</v>
      </c>
      <c r="T268" s="25" t="s">
        <v>805</v>
      </c>
      <c r="U268" s="25" t="s">
        <v>39</v>
      </c>
      <c r="V268" s="26" t="s">
        <v>68</v>
      </c>
      <c r="W268" s="57" t="s">
        <v>100</v>
      </c>
      <c r="X268" s="8"/>
      <c r="Y268" s="8"/>
      <c r="Z268" s="8"/>
    </row>
    <row r="269" s="10" customFormat="1" ht="22" customHeight="1" spans="1:26">
      <c r="A269" s="24">
        <v>15</v>
      </c>
      <c r="B269" s="25" t="s">
        <v>800</v>
      </c>
      <c r="C269" s="25" t="s">
        <v>818</v>
      </c>
      <c r="D269" s="25" t="s">
        <v>835</v>
      </c>
      <c r="E269" s="25" t="s">
        <v>32</v>
      </c>
      <c r="F269" s="25" t="s">
        <v>64</v>
      </c>
      <c r="G269" s="25" t="s">
        <v>65</v>
      </c>
      <c r="H269" s="25" t="s">
        <v>517</v>
      </c>
      <c r="I269" s="25">
        <v>2022.01</v>
      </c>
      <c r="J269" s="39">
        <v>2022.1</v>
      </c>
      <c r="K269" s="25" t="s">
        <v>36</v>
      </c>
      <c r="L269" s="25" t="s">
        <v>832</v>
      </c>
      <c r="M269" s="39">
        <f t="shared" si="21"/>
        <v>6</v>
      </c>
      <c r="N269" s="39">
        <v>6</v>
      </c>
      <c r="O269" s="39">
        <v>0</v>
      </c>
      <c r="P269" s="25">
        <v>105</v>
      </c>
      <c r="Q269" s="25">
        <v>330</v>
      </c>
      <c r="R269" s="25">
        <v>3</v>
      </c>
      <c r="S269" s="25">
        <v>7</v>
      </c>
      <c r="T269" s="25" t="s">
        <v>805</v>
      </c>
      <c r="U269" s="25" t="s">
        <v>39</v>
      </c>
      <c r="V269" s="26" t="s">
        <v>68</v>
      </c>
      <c r="W269" s="57" t="s">
        <v>100</v>
      </c>
      <c r="X269" s="8"/>
      <c r="Y269" s="8"/>
      <c r="Z269" s="8"/>
    </row>
    <row r="270" s="10" customFormat="1" ht="22" customHeight="1" spans="1:26">
      <c r="A270" s="24">
        <v>16</v>
      </c>
      <c r="B270" s="25" t="s">
        <v>800</v>
      </c>
      <c r="C270" s="25" t="s">
        <v>818</v>
      </c>
      <c r="D270" s="25" t="s">
        <v>836</v>
      </c>
      <c r="E270" s="25" t="s">
        <v>32</v>
      </c>
      <c r="F270" s="25" t="s">
        <v>64</v>
      </c>
      <c r="G270" s="25" t="s">
        <v>65</v>
      </c>
      <c r="H270" s="25" t="s">
        <v>517</v>
      </c>
      <c r="I270" s="25">
        <v>2022.01</v>
      </c>
      <c r="J270" s="39">
        <v>2022.1</v>
      </c>
      <c r="K270" s="25" t="s">
        <v>36</v>
      </c>
      <c r="L270" s="25" t="s">
        <v>837</v>
      </c>
      <c r="M270" s="39">
        <f t="shared" si="21"/>
        <v>2</v>
      </c>
      <c r="N270" s="39">
        <v>2</v>
      </c>
      <c r="O270" s="39">
        <v>0</v>
      </c>
      <c r="P270" s="25">
        <v>44</v>
      </c>
      <c r="Q270" s="25">
        <v>131</v>
      </c>
      <c r="R270" s="25">
        <v>6</v>
      </c>
      <c r="S270" s="25">
        <v>12</v>
      </c>
      <c r="T270" s="25" t="s">
        <v>805</v>
      </c>
      <c r="U270" s="25" t="s">
        <v>39</v>
      </c>
      <c r="V270" s="26" t="s">
        <v>68</v>
      </c>
      <c r="W270" s="57" t="s">
        <v>100</v>
      </c>
      <c r="X270" s="8"/>
      <c r="Y270" s="8"/>
      <c r="Z270" s="8"/>
    </row>
    <row r="271" s="10" customFormat="1" ht="22" customHeight="1" spans="1:23">
      <c r="A271" s="24">
        <v>17</v>
      </c>
      <c r="B271" s="25" t="s">
        <v>800</v>
      </c>
      <c r="C271" s="25" t="s">
        <v>818</v>
      </c>
      <c r="D271" s="25" t="s">
        <v>838</v>
      </c>
      <c r="E271" s="26" t="s">
        <v>32</v>
      </c>
      <c r="F271" s="25" t="s">
        <v>64</v>
      </c>
      <c r="G271" s="25" t="s">
        <v>34</v>
      </c>
      <c r="H271" s="25" t="s">
        <v>839</v>
      </c>
      <c r="I271" s="25">
        <v>2022.06</v>
      </c>
      <c r="J271" s="39">
        <v>2022.11</v>
      </c>
      <c r="K271" s="25" t="s">
        <v>36</v>
      </c>
      <c r="L271" s="25" t="s">
        <v>840</v>
      </c>
      <c r="M271" s="39">
        <f t="shared" si="21"/>
        <v>30</v>
      </c>
      <c r="N271" s="40">
        <v>30</v>
      </c>
      <c r="O271" s="41">
        <v>0</v>
      </c>
      <c r="P271" s="25">
        <v>36</v>
      </c>
      <c r="Q271" s="25">
        <v>106</v>
      </c>
      <c r="R271" s="25">
        <v>4</v>
      </c>
      <c r="S271" s="25">
        <v>9</v>
      </c>
      <c r="T271" s="25" t="s">
        <v>805</v>
      </c>
      <c r="U271" s="25" t="s">
        <v>39</v>
      </c>
      <c r="V271" s="26" t="s">
        <v>253</v>
      </c>
      <c r="W271" s="57" t="s">
        <v>100</v>
      </c>
    </row>
    <row r="272" s="10" customFormat="1" ht="22" customHeight="1" spans="1:26">
      <c r="A272" s="17">
        <v>18</v>
      </c>
      <c r="B272" s="18" t="s">
        <v>800</v>
      </c>
      <c r="C272" s="18" t="s">
        <v>818</v>
      </c>
      <c r="D272" s="19" t="s">
        <v>841</v>
      </c>
      <c r="E272" s="18" t="s">
        <v>32</v>
      </c>
      <c r="F272" s="18" t="s">
        <v>33</v>
      </c>
      <c r="G272" s="18" t="s">
        <v>34</v>
      </c>
      <c r="H272" s="20" t="s">
        <v>35</v>
      </c>
      <c r="I272" s="18">
        <v>2022.01</v>
      </c>
      <c r="J272" s="18">
        <v>2022.11</v>
      </c>
      <c r="K272" s="18" t="s">
        <v>36</v>
      </c>
      <c r="L272" s="19" t="s">
        <v>842</v>
      </c>
      <c r="M272" s="18">
        <f>N272+N273+N274</f>
        <v>18</v>
      </c>
      <c r="N272" s="35">
        <v>6</v>
      </c>
      <c r="O272" s="36">
        <v>0</v>
      </c>
      <c r="P272" s="37">
        <v>42</v>
      </c>
      <c r="Q272" s="37">
        <v>122</v>
      </c>
      <c r="R272" s="18">
        <v>52</v>
      </c>
      <c r="S272" s="18">
        <v>130</v>
      </c>
      <c r="T272" s="18" t="s">
        <v>805</v>
      </c>
      <c r="U272" s="18" t="s">
        <v>39</v>
      </c>
      <c r="V272" s="18" t="s">
        <v>40</v>
      </c>
      <c r="W272" s="57" t="s">
        <v>100</v>
      </c>
      <c r="X272" s="11"/>
      <c r="Y272" s="11"/>
      <c r="Z272" s="11"/>
    </row>
    <row r="273" s="10" customFormat="1" ht="22" customHeight="1" spans="1:26">
      <c r="A273" s="73"/>
      <c r="B273" s="74"/>
      <c r="C273" s="74"/>
      <c r="D273" s="19" t="s">
        <v>843</v>
      </c>
      <c r="E273" s="74"/>
      <c r="F273" s="74"/>
      <c r="G273" s="74"/>
      <c r="H273" s="20" t="s">
        <v>35</v>
      </c>
      <c r="I273" s="74"/>
      <c r="J273" s="74"/>
      <c r="K273" s="74"/>
      <c r="L273" s="19" t="s">
        <v>844</v>
      </c>
      <c r="M273" s="74"/>
      <c r="N273" s="35">
        <v>6</v>
      </c>
      <c r="O273" s="36">
        <v>0</v>
      </c>
      <c r="P273" s="37">
        <v>42</v>
      </c>
      <c r="Q273" s="37">
        <v>122</v>
      </c>
      <c r="R273" s="74"/>
      <c r="S273" s="74"/>
      <c r="T273" s="74"/>
      <c r="U273" s="74"/>
      <c r="V273" s="74"/>
      <c r="W273" s="57" t="s">
        <v>100</v>
      </c>
      <c r="X273" s="11"/>
      <c r="Y273" s="11"/>
      <c r="Z273" s="11"/>
    </row>
    <row r="274" s="10" customFormat="1" ht="22" customHeight="1" spans="1:26">
      <c r="A274" s="21"/>
      <c r="B274" s="22"/>
      <c r="C274" s="22"/>
      <c r="D274" s="19" t="s">
        <v>845</v>
      </c>
      <c r="E274" s="22"/>
      <c r="F274" s="22"/>
      <c r="G274" s="22"/>
      <c r="H274" s="20" t="s">
        <v>35</v>
      </c>
      <c r="I274" s="22"/>
      <c r="J274" s="22"/>
      <c r="K274" s="22"/>
      <c r="L274" s="19" t="s">
        <v>844</v>
      </c>
      <c r="M274" s="22"/>
      <c r="N274" s="35">
        <v>6</v>
      </c>
      <c r="O274" s="36">
        <v>0</v>
      </c>
      <c r="P274" s="37">
        <v>42</v>
      </c>
      <c r="Q274" s="37">
        <v>122</v>
      </c>
      <c r="R274" s="22"/>
      <c r="S274" s="22"/>
      <c r="T274" s="22"/>
      <c r="U274" s="22"/>
      <c r="V274" s="22"/>
      <c r="W274" s="57" t="s">
        <v>100</v>
      </c>
      <c r="X274" s="11"/>
      <c r="Y274" s="11"/>
      <c r="Z274" s="11"/>
    </row>
    <row r="275" s="10" customFormat="1" ht="22" customHeight="1" spans="1:23">
      <c r="A275" s="24">
        <v>19</v>
      </c>
      <c r="B275" s="25" t="s">
        <v>800</v>
      </c>
      <c r="C275" s="25" t="s">
        <v>846</v>
      </c>
      <c r="D275" s="25" t="s">
        <v>847</v>
      </c>
      <c r="E275" s="26" t="s">
        <v>32</v>
      </c>
      <c r="F275" s="25" t="s">
        <v>54</v>
      </c>
      <c r="G275" s="25" t="s">
        <v>34</v>
      </c>
      <c r="H275" s="25" t="s">
        <v>848</v>
      </c>
      <c r="I275" s="25">
        <v>2022.06</v>
      </c>
      <c r="J275" s="39">
        <v>2022.11</v>
      </c>
      <c r="K275" s="25" t="s">
        <v>36</v>
      </c>
      <c r="L275" s="25" t="s">
        <v>849</v>
      </c>
      <c r="M275" s="39">
        <f t="shared" ref="M275:M277" si="22">SUM(N275:O275)</f>
        <v>12</v>
      </c>
      <c r="N275" s="40">
        <v>12</v>
      </c>
      <c r="O275" s="41">
        <v>0</v>
      </c>
      <c r="P275" s="25">
        <v>42</v>
      </c>
      <c r="Q275" s="25">
        <v>106</v>
      </c>
      <c r="R275" s="25">
        <v>4</v>
      </c>
      <c r="S275" s="25">
        <v>7</v>
      </c>
      <c r="T275" s="25" t="s">
        <v>805</v>
      </c>
      <c r="U275" s="25" t="s">
        <v>39</v>
      </c>
      <c r="V275" s="26" t="s">
        <v>63</v>
      </c>
      <c r="W275" s="57" t="s">
        <v>100</v>
      </c>
    </row>
    <row r="276" s="10" customFormat="1" ht="22" customHeight="1" spans="1:26">
      <c r="A276" s="24">
        <v>20</v>
      </c>
      <c r="B276" s="25" t="s">
        <v>800</v>
      </c>
      <c r="C276" s="25" t="s">
        <v>846</v>
      </c>
      <c r="D276" s="25" t="s">
        <v>847</v>
      </c>
      <c r="E276" s="25" t="s">
        <v>32</v>
      </c>
      <c r="F276" s="25" t="s">
        <v>58</v>
      </c>
      <c r="G276" s="25" t="s">
        <v>34</v>
      </c>
      <c r="H276" s="25" t="s">
        <v>850</v>
      </c>
      <c r="I276" s="25">
        <v>2022.01</v>
      </c>
      <c r="J276" s="39">
        <v>2022.1</v>
      </c>
      <c r="K276" s="25" t="s">
        <v>86</v>
      </c>
      <c r="L276" s="25" t="s">
        <v>851</v>
      </c>
      <c r="M276" s="39">
        <f t="shared" si="22"/>
        <v>24.93</v>
      </c>
      <c r="N276" s="39">
        <v>24.93</v>
      </c>
      <c r="O276" s="39">
        <v>0</v>
      </c>
      <c r="P276" s="25">
        <v>260</v>
      </c>
      <c r="Q276" s="25">
        <v>700</v>
      </c>
      <c r="R276" s="25">
        <v>23</v>
      </c>
      <c r="S276" s="25">
        <v>41</v>
      </c>
      <c r="T276" s="25" t="s">
        <v>805</v>
      </c>
      <c r="U276" s="25" t="s">
        <v>39</v>
      </c>
      <c r="V276" s="26" t="s">
        <v>852</v>
      </c>
      <c r="W276" s="57" t="s">
        <v>100</v>
      </c>
      <c r="X276" s="8"/>
      <c r="Y276" s="8"/>
      <c r="Z276" s="8"/>
    </row>
    <row r="277" s="10" customFormat="1" ht="22" customHeight="1" spans="1:26">
      <c r="A277" s="24">
        <v>21</v>
      </c>
      <c r="B277" s="25" t="s">
        <v>800</v>
      </c>
      <c r="C277" s="25" t="s">
        <v>846</v>
      </c>
      <c r="D277" s="25" t="s">
        <v>847</v>
      </c>
      <c r="E277" s="25" t="s">
        <v>32</v>
      </c>
      <c r="F277" s="25" t="s">
        <v>64</v>
      </c>
      <c r="G277" s="25" t="s">
        <v>65</v>
      </c>
      <c r="H277" s="25" t="s">
        <v>853</v>
      </c>
      <c r="I277" s="25">
        <v>2022.01</v>
      </c>
      <c r="J277" s="39">
        <v>2022.1</v>
      </c>
      <c r="K277" s="25" t="s">
        <v>36</v>
      </c>
      <c r="L277" s="25" t="s">
        <v>854</v>
      </c>
      <c r="M277" s="39">
        <f t="shared" si="22"/>
        <v>3</v>
      </c>
      <c r="N277" s="39">
        <v>3</v>
      </c>
      <c r="O277" s="39">
        <v>0</v>
      </c>
      <c r="P277" s="25">
        <v>260</v>
      </c>
      <c r="Q277" s="25">
        <v>700</v>
      </c>
      <c r="R277" s="25">
        <v>23</v>
      </c>
      <c r="S277" s="25">
        <v>41</v>
      </c>
      <c r="T277" s="25" t="s">
        <v>805</v>
      </c>
      <c r="U277" s="25" t="s">
        <v>39</v>
      </c>
      <c r="V277" s="26" t="s">
        <v>68</v>
      </c>
      <c r="W277" s="57" t="s">
        <v>100</v>
      </c>
      <c r="X277" s="8"/>
      <c r="Y277" s="8"/>
      <c r="Z277" s="8"/>
    </row>
    <row r="278" s="5" customFormat="1" ht="22" customHeight="1" spans="1:26">
      <c r="A278" s="24">
        <v>1</v>
      </c>
      <c r="B278" s="19" t="s">
        <v>855</v>
      </c>
      <c r="C278" s="19" t="s">
        <v>856</v>
      </c>
      <c r="D278" s="19" t="s">
        <v>857</v>
      </c>
      <c r="E278" s="24" t="s">
        <v>32</v>
      </c>
      <c r="F278" s="24" t="s">
        <v>33</v>
      </c>
      <c r="G278" s="24" t="s">
        <v>34</v>
      </c>
      <c r="H278" s="20" t="s">
        <v>858</v>
      </c>
      <c r="I278" s="24">
        <v>2022.01</v>
      </c>
      <c r="J278" s="42">
        <v>2022.11</v>
      </c>
      <c r="K278" s="24" t="s">
        <v>36</v>
      </c>
      <c r="L278" s="19" t="s">
        <v>859</v>
      </c>
      <c r="M278" s="42">
        <v>6</v>
      </c>
      <c r="N278" s="35">
        <v>6</v>
      </c>
      <c r="O278" s="36">
        <v>0</v>
      </c>
      <c r="P278" s="37">
        <v>202</v>
      </c>
      <c r="Q278" s="37">
        <v>651</v>
      </c>
      <c r="R278" s="70">
        <v>4</v>
      </c>
      <c r="S278" s="70">
        <v>6</v>
      </c>
      <c r="T278" s="20" t="s">
        <v>860</v>
      </c>
      <c r="U278" s="24" t="s">
        <v>39</v>
      </c>
      <c r="V278" s="59" t="s">
        <v>40</v>
      </c>
      <c r="W278" s="20" t="s">
        <v>41</v>
      </c>
      <c r="X278" s="11"/>
      <c r="Y278" s="11"/>
      <c r="Z278" s="11"/>
    </row>
    <row r="279" s="10" customFormat="1" ht="22" customHeight="1" spans="1:26">
      <c r="A279" s="24">
        <v>2</v>
      </c>
      <c r="B279" s="25" t="s">
        <v>855</v>
      </c>
      <c r="C279" s="25" t="s">
        <v>861</v>
      </c>
      <c r="D279" s="25" t="s">
        <v>862</v>
      </c>
      <c r="E279" s="25" t="s">
        <v>47</v>
      </c>
      <c r="F279" s="25" t="s">
        <v>34</v>
      </c>
      <c r="G279" s="25" t="s">
        <v>863</v>
      </c>
      <c r="H279" s="25" t="s">
        <v>864</v>
      </c>
      <c r="I279" s="25">
        <v>2022.01</v>
      </c>
      <c r="J279" s="39">
        <v>2022.1</v>
      </c>
      <c r="K279" s="25" t="s">
        <v>36</v>
      </c>
      <c r="L279" s="25" t="s">
        <v>865</v>
      </c>
      <c r="M279" s="39">
        <f t="shared" ref="M279:M284" si="23">SUM(N279:O279)</f>
        <v>47.42</v>
      </c>
      <c r="N279" s="39">
        <v>47.42</v>
      </c>
      <c r="O279" s="39">
        <v>0</v>
      </c>
      <c r="P279" s="25">
        <v>92</v>
      </c>
      <c r="Q279" s="25">
        <v>310</v>
      </c>
      <c r="R279" s="25">
        <v>4</v>
      </c>
      <c r="S279" s="25">
        <v>6</v>
      </c>
      <c r="T279" s="25" t="s">
        <v>860</v>
      </c>
      <c r="U279" s="26" t="s">
        <v>51</v>
      </c>
      <c r="V279" s="26" t="s">
        <v>866</v>
      </c>
      <c r="W279" s="25" t="s">
        <v>53</v>
      </c>
      <c r="X279" s="8"/>
      <c r="Y279" s="8"/>
      <c r="Z279" s="8"/>
    </row>
    <row r="280" s="9" customFormat="1" ht="22" customHeight="1" spans="1:26">
      <c r="A280" s="24">
        <v>3</v>
      </c>
      <c r="B280" s="25" t="s">
        <v>855</v>
      </c>
      <c r="C280" s="25" t="s">
        <v>861</v>
      </c>
      <c r="D280" s="25" t="s">
        <v>862</v>
      </c>
      <c r="E280" s="25" t="s">
        <v>47</v>
      </c>
      <c r="F280" s="25" t="s">
        <v>34</v>
      </c>
      <c r="G280" s="25" t="s">
        <v>863</v>
      </c>
      <c r="H280" s="25" t="s">
        <v>867</v>
      </c>
      <c r="I280" s="25">
        <v>2022.06</v>
      </c>
      <c r="J280" s="39">
        <v>2022.11</v>
      </c>
      <c r="K280" s="25" t="s">
        <v>73</v>
      </c>
      <c r="L280" s="25" t="s">
        <v>868</v>
      </c>
      <c r="M280" s="39">
        <f t="shared" si="23"/>
        <v>47</v>
      </c>
      <c r="N280" s="41">
        <v>47</v>
      </c>
      <c r="O280" s="41">
        <v>0</v>
      </c>
      <c r="P280" s="25">
        <v>313</v>
      </c>
      <c r="Q280" s="25">
        <v>1065</v>
      </c>
      <c r="R280" s="25">
        <v>15</v>
      </c>
      <c r="S280" s="25">
        <v>52</v>
      </c>
      <c r="T280" s="25" t="s">
        <v>860</v>
      </c>
      <c r="U280" s="26" t="s">
        <v>75</v>
      </c>
      <c r="V280" s="56" t="s">
        <v>76</v>
      </c>
      <c r="W280" s="25" t="s">
        <v>53</v>
      </c>
      <c r="X280" s="10"/>
      <c r="Y280" s="10"/>
      <c r="Z280" s="10"/>
    </row>
    <row r="281" s="4" customFormat="1" ht="22" customHeight="1" spans="1:26">
      <c r="A281" s="24">
        <v>4</v>
      </c>
      <c r="B281" s="25" t="s">
        <v>855</v>
      </c>
      <c r="C281" s="25" t="s">
        <v>861</v>
      </c>
      <c r="D281" s="25" t="s">
        <v>869</v>
      </c>
      <c r="E281" s="26" t="s">
        <v>32</v>
      </c>
      <c r="F281" s="25" t="s">
        <v>58</v>
      </c>
      <c r="G281" s="25" t="s">
        <v>34</v>
      </c>
      <c r="H281" s="25" t="s">
        <v>117</v>
      </c>
      <c r="I281" s="25">
        <v>2022.06</v>
      </c>
      <c r="J281" s="39">
        <v>2022.11</v>
      </c>
      <c r="K281" s="25" t="s">
        <v>36</v>
      </c>
      <c r="L281" s="25" t="s">
        <v>870</v>
      </c>
      <c r="M281" s="39">
        <f t="shared" si="23"/>
        <v>21</v>
      </c>
      <c r="N281" s="41">
        <v>21</v>
      </c>
      <c r="O281" s="41">
        <v>0</v>
      </c>
      <c r="P281" s="25">
        <v>1120</v>
      </c>
      <c r="Q281" s="25">
        <v>3760</v>
      </c>
      <c r="R281" s="25">
        <v>93</v>
      </c>
      <c r="S281" s="25">
        <v>219</v>
      </c>
      <c r="T281" s="25" t="s">
        <v>860</v>
      </c>
      <c r="U281" s="25" t="s">
        <v>39</v>
      </c>
      <c r="V281" s="26" t="s">
        <v>63</v>
      </c>
      <c r="W281" s="25" t="s">
        <v>53</v>
      </c>
      <c r="X281" s="10"/>
      <c r="Y281" s="10"/>
      <c r="Z281" s="10"/>
    </row>
    <row r="282" s="2" customFormat="1" ht="22" customHeight="1" spans="1:26">
      <c r="A282" s="24">
        <v>5</v>
      </c>
      <c r="B282" s="25" t="s">
        <v>855</v>
      </c>
      <c r="C282" s="25" t="s">
        <v>861</v>
      </c>
      <c r="D282" s="25" t="s">
        <v>871</v>
      </c>
      <c r="E282" s="25" t="s">
        <v>32</v>
      </c>
      <c r="F282" s="25" t="s">
        <v>64</v>
      </c>
      <c r="G282" s="25" t="s">
        <v>34</v>
      </c>
      <c r="H282" s="25" t="s">
        <v>872</v>
      </c>
      <c r="I282" s="25">
        <v>2022.01</v>
      </c>
      <c r="J282" s="39">
        <v>2022.1</v>
      </c>
      <c r="K282" s="25" t="s">
        <v>36</v>
      </c>
      <c r="L282" s="25" t="s">
        <v>873</v>
      </c>
      <c r="M282" s="39">
        <f t="shared" si="23"/>
        <v>47.49</v>
      </c>
      <c r="N282" s="39">
        <v>47.49</v>
      </c>
      <c r="O282" s="39">
        <v>0</v>
      </c>
      <c r="P282" s="25">
        <v>81</v>
      </c>
      <c r="Q282" s="25">
        <v>283</v>
      </c>
      <c r="R282" s="25">
        <v>4</v>
      </c>
      <c r="S282" s="25">
        <v>11</v>
      </c>
      <c r="T282" s="25" t="s">
        <v>860</v>
      </c>
      <c r="U282" s="25" t="s">
        <v>39</v>
      </c>
      <c r="V282" s="26" t="s">
        <v>694</v>
      </c>
      <c r="W282" s="25" t="s">
        <v>53</v>
      </c>
      <c r="X282" s="8"/>
      <c r="Y282" s="8"/>
      <c r="Z282" s="8"/>
    </row>
    <row r="283" s="2" customFormat="1" ht="22" customHeight="1" spans="1:26">
      <c r="A283" s="24">
        <v>6</v>
      </c>
      <c r="B283" s="25" t="s">
        <v>855</v>
      </c>
      <c r="C283" s="25" t="s">
        <v>861</v>
      </c>
      <c r="D283" s="25" t="s">
        <v>874</v>
      </c>
      <c r="E283" s="25" t="s">
        <v>32</v>
      </c>
      <c r="F283" s="25" t="s">
        <v>64</v>
      </c>
      <c r="G283" s="25" t="s">
        <v>34</v>
      </c>
      <c r="H283" s="26" t="s">
        <v>163</v>
      </c>
      <c r="I283" s="25">
        <v>2022.01</v>
      </c>
      <c r="J283" s="39">
        <v>2022.1</v>
      </c>
      <c r="K283" s="25" t="s">
        <v>36</v>
      </c>
      <c r="L283" s="25" t="s">
        <v>875</v>
      </c>
      <c r="M283" s="39">
        <f t="shared" si="23"/>
        <v>31.12</v>
      </c>
      <c r="N283" s="39">
        <v>31.12</v>
      </c>
      <c r="O283" s="39">
        <v>0</v>
      </c>
      <c r="P283" s="72">
        <v>1042</v>
      </c>
      <c r="Q283" s="72">
        <v>3248</v>
      </c>
      <c r="R283" s="72">
        <v>49</v>
      </c>
      <c r="S283" s="72">
        <v>118</v>
      </c>
      <c r="T283" s="25" t="s">
        <v>860</v>
      </c>
      <c r="U283" s="25" t="s">
        <v>39</v>
      </c>
      <c r="V283" s="26" t="s">
        <v>694</v>
      </c>
      <c r="W283" s="25" t="s">
        <v>53</v>
      </c>
      <c r="X283" s="8"/>
      <c r="Y283" s="8"/>
      <c r="Z283" s="8"/>
    </row>
    <row r="284" s="2" customFormat="1" ht="22" customHeight="1" spans="1:26">
      <c r="A284" s="24">
        <v>7</v>
      </c>
      <c r="B284" s="25" t="s">
        <v>855</v>
      </c>
      <c r="C284" s="25" t="s">
        <v>861</v>
      </c>
      <c r="D284" s="25" t="s">
        <v>862</v>
      </c>
      <c r="E284" s="25" t="s">
        <v>32</v>
      </c>
      <c r="F284" s="25" t="s">
        <v>64</v>
      </c>
      <c r="G284" s="25" t="s">
        <v>34</v>
      </c>
      <c r="H284" s="25" t="s">
        <v>876</v>
      </c>
      <c r="I284" s="25">
        <v>2022.01</v>
      </c>
      <c r="J284" s="39">
        <v>2022.1</v>
      </c>
      <c r="K284" s="25" t="s">
        <v>36</v>
      </c>
      <c r="L284" s="25" t="s">
        <v>877</v>
      </c>
      <c r="M284" s="39">
        <f t="shared" si="23"/>
        <v>47.11</v>
      </c>
      <c r="N284" s="39">
        <v>47.11</v>
      </c>
      <c r="O284" s="39">
        <v>0</v>
      </c>
      <c r="P284" s="25">
        <v>81</v>
      </c>
      <c r="Q284" s="25">
        <v>283</v>
      </c>
      <c r="R284" s="25">
        <v>4</v>
      </c>
      <c r="S284" s="25">
        <v>11</v>
      </c>
      <c r="T284" s="25" t="s">
        <v>860</v>
      </c>
      <c r="U284" s="25" t="s">
        <v>39</v>
      </c>
      <c r="V284" s="26" t="s">
        <v>694</v>
      </c>
      <c r="W284" s="25" t="s">
        <v>53</v>
      </c>
      <c r="X284" s="8"/>
      <c r="Y284" s="8"/>
      <c r="Z284" s="8"/>
    </row>
    <row r="285" s="2" customFormat="1" ht="22" customHeight="1" spans="1:26">
      <c r="A285" s="17">
        <v>8</v>
      </c>
      <c r="B285" s="18" t="s">
        <v>855</v>
      </c>
      <c r="C285" s="18" t="s">
        <v>861</v>
      </c>
      <c r="D285" s="19" t="s">
        <v>878</v>
      </c>
      <c r="E285" s="18" t="s">
        <v>32</v>
      </c>
      <c r="F285" s="18" t="s">
        <v>33</v>
      </c>
      <c r="G285" s="18" t="s">
        <v>34</v>
      </c>
      <c r="H285" s="20" t="s">
        <v>35</v>
      </c>
      <c r="I285" s="18">
        <v>2022.01</v>
      </c>
      <c r="J285" s="18">
        <v>2022.11</v>
      </c>
      <c r="K285" s="18" t="s">
        <v>36</v>
      </c>
      <c r="L285" s="19" t="s">
        <v>879</v>
      </c>
      <c r="M285" s="18">
        <f>N285+N286</f>
        <v>12</v>
      </c>
      <c r="N285" s="35">
        <v>6</v>
      </c>
      <c r="O285" s="36">
        <v>0</v>
      </c>
      <c r="P285" s="37">
        <v>41</v>
      </c>
      <c r="Q285" s="37">
        <v>159</v>
      </c>
      <c r="R285" s="18">
        <v>8</v>
      </c>
      <c r="S285" s="18">
        <v>24</v>
      </c>
      <c r="T285" s="18" t="s">
        <v>860</v>
      </c>
      <c r="U285" s="18" t="s">
        <v>39</v>
      </c>
      <c r="V285" s="18" t="s">
        <v>40</v>
      </c>
      <c r="W285" s="68" t="s">
        <v>53</v>
      </c>
      <c r="X285" s="11"/>
      <c r="Y285" s="11"/>
      <c r="Z285" s="11"/>
    </row>
    <row r="286" s="4" customFormat="1" ht="22" customHeight="1" spans="1:26">
      <c r="A286" s="21"/>
      <c r="B286" s="22"/>
      <c r="C286" s="22"/>
      <c r="D286" s="19" t="s">
        <v>880</v>
      </c>
      <c r="E286" s="22"/>
      <c r="F286" s="22"/>
      <c r="G286" s="22"/>
      <c r="H286" s="20" t="s">
        <v>881</v>
      </c>
      <c r="I286" s="22"/>
      <c r="J286" s="22"/>
      <c r="K286" s="22"/>
      <c r="L286" s="19" t="s">
        <v>882</v>
      </c>
      <c r="M286" s="22"/>
      <c r="N286" s="35">
        <v>6</v>
      </c>
      <c r="O286" s="36">
        <v>0</v>
      </c>
      <c r="P286" s="37">
        <v>66</v>
      </c>
      <c r="Q286" s="37">
        <v>273</v>
      </c>
      <c r="R286" s="22"/>
      <c r="S286" s="22"/>
      <c r="T286" s="22"/>
      <c r="U286" s="22"/>
      <c r="V286" s="22"/>
      <c r="W286" s="69"/>
      <c r="X286" s="11"/>
      <c r="Y286" s="11"/>
      <c r="Z286" s="11"/>
    </row>
    <row r="287" s="10" customFormat="1" ht="22" customHeight="1" spans="1:23">
      <c r="A287" s="24">
        <v>9</v>
      </c>
      <c r="B287" s="25" t="s">
        <v>855</v>
      </c>
      <c r="C287" s="25" t="s">
        <v>883</v>
      </c>
      <c r="D287" s="25" t="s">
        <v>884</v>
      </c>
      <c r="E287" s="25" t="s">
        <v>47</v>
      </c>
      <c r="F287" s="25" t="s">
        <v>34</v>
      </c>
      <c r="G287" s="25" t="s">
        <v>885</v>
      </c>
      <c r="H287" s="25" t="s">
        <v>886</v>
      </c>
      <c r="I287" s="25">
        <v>2022.06</v>
      </c>
      <c r="J287" s="39">
        <v>2022.11</v>
      </c>
      <c r="K287" s="25" t="s">
        <v>36</v>
      </c>
      <c r="L287" s="25" t="s">
        <v>887</v>
      </c>
      <c r="M287" s="39">
        <f t="shared" ref="M287:M309" si="24">SUM(N287:O287)</f>
        <v>12</v>
      </c>
      <c r="N287" s="41">
        <v>12</v>
      </c>
      <c r="O287" s="41">
        <v>0</v>
      </c>
      <c r="P287" s="25">
        <v>313</v>
      </c>
      <c r="Q287" s="25">
        <v>1022</v>
      </c>
      <c r="R287" s="25">
        <v>15</v>
      </c>
      <c r="S287" s="25">
        <v>49</v>
      </c>
      <c r="T287" s="25" t="s">
        <v>860</v>
      </c>
      <c r="U287" s="26" t="s">
        <v>75</v>
      </c>
      <c r="V287" s="56" t="s">
        <v>888</v>
      </c>
      <c r="W287" s="57" t="s">
        <v>100</v>
      </c>
    </row>
    <row r="288" s="10" customFormat="1" ht="22" customHeight="1" spans="1:23">
      <c r="A288" s="24">
        <v>10</v>
      </c>
      <c r="B288" s="25" t="s">
        <v>855</v>
      </c>
      <c r="C288" s="25" t="s">
        <v>883</v>
      </c>
      <c r="D288" s="25" t="s">
        <v>889</v>
      </c>
      <c r="E288" s="26" t="s">
        <v>32</v>
      </c>
      <c r="F288" s="25" t="s">
        <v>54</v>
      </c>
      <c r="G288" s="25" t="s">
        <v>34</v>
      </c>
      <c r="H288" s="25" t="s">
        <v>137</v>
      </c>
      <c r="I288" s="25">
        <v>2022.06</v>
      </c>
      <c r="J288" s="39">
        <v>2022.11</v>
      </c>
      <c r="K288" s="25" t="s">
        <v>36</v>
      </c>
      <c r="L288" s="25" t="s">
        <v>890</v>
      </c>
      <c r="M288" s="39">
        <f t="shared" si="24"/>
        <v>24</v>
      </c>
      <c r="N288" s="40">
        <v>24</v>
      </c>
      <c r="O288" s="41">
        <v>0</v>
      </c>
      <c r="P288" s="25">
        <v>1120</v>
      </c>
      <c r="Q288" s="25">
        <v>3760</v>
      </c>
      <c r="R288" s="25">
        <v>93</v>
      </c>
      <c r="S288" s="25">
        <v>219</v>
      </c>
      <c r="T288" s="25" t="s">
        <v>860</v>
      </c>
      <c r="U288" s="25" t="s">
        <v>39</v>
      </c>
      <c r="V288" s="26" t="s">
        <v>253</v>
      </c>
      <c r="W288" s="57" t="s">
        <v>100</v>
      </c>
    </row>
    <row r="289" s="4" customFormat="1" ht="22" customHeight="1" spans="1:26">
      <c r="A289" s="24">
        <v>11</v>
      </c>
      <c r="B289" s="25" t="s">
        <v>855</v>
      </c>
      <c r="C289" s="25" t="s">
        <v>883</v>
      </c>
      <c r="D289" s="25" t="s">
        <v>891</v>
      </c>
      <c r="E289" s="25" t="s">
        <v>32</v>
      </c>
      <c r="F289" s="25" t="s">
        <v>64</v>
      </c>
      <c r="G289" s="25" t="s">
        <v>65</v>
      </c>
      <c r="H289" s="25" t="s">
        <v>892</v>
      </c>
      <c r="I289" s="25">
        <v>2022.01</v>
      </c>
      <c r="J289" s="39">
        <v>2022.1</v>
      </c>
      <c r="K289" s="25" t="s">
        <v>36</v>
      </c>
      <c r="L289" s="25" t="s">
        <v>893</v>
      </c>
      <c r="M289" s="39">
        <f t="shared" si="24"/>
        <v>10</v>
      </c>
      <c r="N289" s="39">
        <v>10</v>
      </c>
      <c r="O289" s="39">
        <v>0</v>
      </c>
      <c r="P289" s="72">
        <v>359</v>
      </c>
      <c r="Q289" s="72">
        <v>1139</v>
      </c>
      <c r="R289" s="25">
        <v>12</v>
      </c>
      <c r="S289" s="25">
        <v>24</v>
      </c>
      <c r="T289" s="25" t="s">
        <v>860</v>
      </c>
      <c r="U289" s="25" t="s">
        <v>39</v>
      </c>
      <c r="V289" s="26" t="s">
        <v>68</v>
      </c>
      <c r="W289" s="57" t="s">
        <v>100</v>
      </c>
      <c r="X289" s="8"/>
      <c r="Y289" s="8"/>
      <c r="Z289" s="8"/>
    </row>
    <row r="290" s="2" customFormat="1" ht="22" customHeight="1" spans="1:26">
      <c r="A290" s="24">
        <v>12</v>
      </c>
      <c r="B290" s="25" t="s">
        <v>855</v>
      </c>
      <c r="C290" s="25" t="s">
        <v>883</v>
      </c>
      <c r="D290" s="25" t="s">
        <v>894</v>
      </c>
      <c r="E290" s="26" t="s">
        <v>32</v>
      </c>
      <c r="F290" s="25" t="s">
        <v>64</v>
      </c>
      <c r="G290" s="25" t="s">
        <v>34</v>
      </c>
      <c r="H290" s="26" t="s">
        <v>163</v>
      </c>
      <c r="I290" s="25">
        <v>2022.06</v>
      </c>
      <c r="J290" s="39">
        <v>2022.11</v>
      </c>
      <c r="K290" s="25" t="s">
        <v>36</v>
      </c>
      <c r="L290" s="25" t="s">
        <v>895</v>
      </c>
      <c r="M290" s="39">
        <f t="shared" si="24"/>
        <v>20</v>
      </c>
      <c r="N290" s="40">
        <v>20</v>
      </c>
      <c r="O290" s="41">
        <v>0</v>
      </c>
      <c r="P290" s="25">
        <v>1120</v>
      </c>
      <c r="Q290" s="25">
        <v>3760</v>
      </c>
      <c r="R290" s="25">
        <v>93</v>
      </c>
      <c r="S290" s="25">
        <v>219</v>
      </c>
      <c r="T290" s="25" t="s">
        <v>860</v>
      </c>
      <c r="U290" s="25" t="s">
        <v>39</v>
      </c>
      <c r="V290" s="26" t="s">
        <v>253</v>
      </c>
      <c r="W290" s="57" t="s">
        <v>100</v>
      </c>
      <c r="X290" s="10"/>
      <c r="Y290" s="10"/>
      <c r="Z290" s="10"/>
    </row>
    <row r="291" s="2" customFormat="1" ht="22" customHeight="1" spans="1:26">
      <c r="A291" s="24">
        <v>13</v>
      </c>
      <c r="B291" s="25" t="s">
        <v>855</v>
      </c>
      <c r="C291" s="25" t="s">
        <v>896</v>
      </c>
      <c r="D291" s="25" t="s">
        <v>889</v>
      </c>
      <c r="E291" s="25" t="s">
        <v>32</v>
      </c>
      <c r="F291" s="25" t="s">
        <v>54</v>
      </c>
      <c r="G291" s="25" t="s">
        <v>34</v>
      </c>
      <c r="H291" s="25" t="s">
        <v>137</v>
      </c>
      <c r="I291" s="25">
        <v>2022.01</v>
      </c>
      <c r="J291" s="39">
        <v>2022.1</v>
      </c>
      <c r="K291" s="25" t="s">
        <v>36</v>
      </c>
      <c r="L291" s="25" t="s">
        <v>897</v>
      </c>
      <c r="M291" s="39">
        <f t="shared" si="24"/>
        <v>26.03</v>
      </c>
      <c r="N291" s="39">
        <v>26.03</v>
      </c>
      <c r="O291" s="39">
        <v>0</v>
      </c>
      <c r="P291" s="72">
        <v>302</v>
      </c>
      <c r="Q291" s="72">
        <v>908</v>
      </c>
      <c r="R291" s="72">
        <v>24</v>
      </c>
      <c r="S291" s="72">
        <v>68</v>
      </c>
      <c r="T291" s="25" t="s">
        <v>860</v>
      </c>
      <c r="U291" s="25" t="s">
        <v>39</v>
      </c>
      <c r="V291" s="26" t="s">
        <v>694</v>
      </c>
      <c r="W291" s="25" t="s">
        <v>77</v>
      </c>
      <c r="X291" s="8"/>
      <c r="Y291" s="8"/>
      <c r="Z291" s="8"/>
    </row>
    <row r="292" s="4" customFormat="1" ht="22" customHeight="1" spans="1:26">
      <c r="A292" s="24">
        <v>14</v>
      </c>
      <c r="B292" s="25" t="s">
        <v>855</v>
      </c>
      <c r="C292" s="25" t="s">
        <v>896</v>
      </c>
      <c r="D292" s="25" t="s">
        <v>898</v>
      </c>
      <c r="E292" s="25" t="s">
        <v>32</v>
      </c>
      <c r="F292" s="25" t="s">
        <v>58</v>
      </c>
      <c r="G292" s="25" t="s">
        <v>34</v>
      </c>
      <c r="H292" s="25" t="s">
        <v>117</v>
      </c>
      <c r="I292" s="25">
        <v>2022.01</v>
      </c>
      <c r="J292" s="39">
        <v>2022.1</v>
      </c>
      <c r="K292" s="25" t="s">
        <v>36</v>
      </c>
      <c r="L292" s="25" t="s">
        <v>899</v>
      </c>
      <c r="M292" s="39">
        <f t="shared" si="24"/>
        <v>23.36</v>
      </c>
      <c r="N292" s="39">
        <v>23.36</v>
      </c>
      <c r="O292" s="39">
        <v>0</v>
      </c>
      <c r="P292" s="72">
        <v>143</v>
      </c>
      <c r="Q292" s="72">
        <v>410</v>
      </c>
      <c r="R292" s="72">
        <v>17</v>
      </c>
      <c r="S292" s="72">
        <v>49</v>
      </c>
      <c r="T292" s="25" t="s">
        <v>860</v>
      </c>
      <c r="U292" s="25" t="s">
        <v>39</v>
      </c>
      <c r="V292" s="26" t="s">
        <v>119</v>
      </c>
      <c r="W292" s="25" t="s">
        <v>77</v>
      </c>
      <c r="X292" s="8"/>
      <c r="Y292" s="8"/>
      <c r="Z292" s="8"/>
    </row>
    <row r="293" s="4" customFormat="1" ht="22" customHeight="1" spans="1:26">
      <c r="A293" s="24">
        <v>15</v>
      </c>
      <c r="B293" s="25" t="s">
        <v>855</v>
      </c>
      <c r="C293" s="25" t="s">
        <v>896</v>
      </c>
      <c r="D293" s="25" t="s">
        <v>900</v>
      </c>
      <c r="E293" s="25" t="s">
        <v>32</v>
      </c>
      <c r="F293" s="25" t="s">
        <v>64</v>
      </c>
      <c r="G293" s="25" t="s">
        <v>34</v>
      </c>
      <c r="H293" s="26" t="s">
        <v>163</v>
      </c>
      <c r="I293" s="25">
        <v>2022.01</v>
      </c>
      <c r="J293" s="39">
        <v>2022.1</v>
      </c>
      <c r="K293" s="25" t="s">
        <v>36</v>
      </c>
      <c r="L293" s="25" t="s">
        <v>901</v>
      </c>
      <c r="M293" s="39">
        <f t="shared" si="24"/>
        <v>31.08</v>
      </c>
      <c r="N293" s="44">
        <v>31.08</v>
      </c>
      <c r="O293" s="44">
        <v>0</v>
      </c>
      <c r="P293" s="72">
        <v>121</v>
      </c>
      <c r="Q293" s="72">
        <v>383</v>
      </c>
      <c r="R293" s="72">
        <v>4</v>
      </c>
      <c r="S293" s="72">
        <v>11</v>
      </c>
      <c r="T293" s="25" t="s">
        <v>860</v>
      </c>
      <c r="U293" s="25" t="s">
        <v>39</v>
      </c>
      <c r="V293" s="26" t="s">
        <v>694</v>
      </c>
      <c r="W293" s="25" t="s">
        <v>77</v>
      </c>
      <c r="X293" s="8"/>
      <c r="Y293" s="8"/>
      <c r="Z293" s="8"/>
    </row>
    <row r="294" s="4" customFormat="1" ht="22" customHeight="1" spans="1:26">
      <c r="A294" s="24">
        <v>16</v>
      </c>
      <c r="B294" s="25" t="s">
        <v>855</v>
      </c>
      <c r="C294" s="25" t="s">
        <v>896</v>
      </c>
      <c r="D294" s="25" t="s">
        <v>900</v>
      </c>
      <c r="E294" s="25" t="s">
        <v>32</v>
      </c>
      <c r="F294" s="25" t="s">
        <v>64</v>
      </c>
      <c r="G294" s="25" t="s">
        <v>34</v>
      </c>
      <c r="H294" s="26" t="s">
        <v>163</v>
      </c>
      <c r="I294" s="25">
        <v>2022.01</v>
      </c>
      <c r="J294" s="39">
        <v>2022.1</v>
      </c>
      <c r="K294" s="25" t="s">
        <v>36</v>
      </c>
      <c r="L294" s="25" t="s">
        <v>902</v>
      </c>
      <c r="M294" s="39">
        <f t="shared" si="24"/>
        <v>22.13</v>
      </c>
      <c r="N294" s="44">
        <v>22.13</v>
      </c>
      <c r="O294" s="44">
        <v>0</v>
      </c>
      <c r="P294" s="72">
        <v>121</v>
      </c>
      <c r="Q294" s="72">
        <v>383</v>
      </c>
      <c r="R294" s="72">
        <v>4</v>
      </c>
      <c r="S294" s="72">
        <v>11</v>
      </c>
      <c r="T294" s="25" t="s">
        <v>860</v>
      </c>
      <c r="U294" s="25" t="s">
        <v>39</v>
      </c>
      <c r="V294" s="26" t="s">
        <v>694</v>
      </c>
      <c r="W294" s="25" t="s">
        <v>77</v>
      </c>
      <c r="X294" s="8"/>
      <c r="Y294" s="8"/>
      <c r="Z294" s="8"/>
    </row>
    <row r="295" s="4" customFormat="1" ht="22" customHeight="1" spans="1:26">
      <c r="A295" s="24">
        <v>17</v>
      </c>
      <c r="B295" s="25" t="s">
        <v>855</v>
      </c>
      <c r="C295" s="25" t="s">
        <v>896</v>
      </c>
      <c r="D295" s="25" t="s">
        <v>903</v>
      </c>
      <c r="E295" s="25" t="s">
        <v>32</v>
      </c>
      <c r="F295" s="25" t="s">
        <v>64</v>
      </c>
      <c r="G295" s="25" t="s">
        <v>34</v>
      </c>
      <c r="H295" s="25" t="s">
        <v>64</v>
      </c>
      <c r="I295" s="25">
        <v>2022.01</v>
      </c>
      <c r="J295" s="39">
        <v>2022.1</v>
      </c>
      <c r="K295" s="25" t="s">
        <v>36</v>
      </c>
      <c r="L295" s="25" t="s">
        <v>904</v>
      </c>
      <c r="M295" s="39">
        <f t="shared" si="24"/>
        <v>24.95</v>
      </c>
      <c r="N295" s="44">
        <v>24.95</v>
      </c>
      <c r="O295" s="44">
        <v>0</v>
      </c>
      <c r="P295" s="72">
        <v>264</v>
      </c>
      <c r="Q295" s="72">
        <v>793</v>
      </c>
      <c r="R295" s="72">
        <v>21</v>
      </c>
      <c r="S295" s="72">
        <v>60</v>
      </c>
      <c r="T295" s="25" t="s">
        <v>860</v>
      </c>
      <c r="U295" s="25" t="s">
        <v>39</v>
      </c>
      <c r="V295" s="26" t="s">
        <v>694</v>
      </c>
      <c r="W295" s="25" t="s">
        <v>77</v>
      </c>
      <c r="X295" s="8"/>
      <c r="Y295" s="8"/>
      <c r="Z295" s="8"/>
    </row>
    <row r="296" s="10" customFormat="1" ht="22" customHeight="1" spans="1:26">
      <c r="A296" s="24">
        <v>18</v>
      </c>
      <c r="B296" s="25" t="s">
        <v>855</v>
      </c>
      <c r="C296" s="25" t="s">
        <v>896</v>
      </c>
      <c r="D296" s="25" t="s">
        <v>900</v>
      </c>
      <c r="E296" s="25" t="s">
        <v>32</v>
      </c>
      <c r="F296" s="25" t="s">
        <v>64</v>
      </c>
      <c r="G296" s="25" t="s">
        <v>34</v>
      </c>
      <c r="H296" s="26" t="s">
        <v>163</v>
      </c>
      <c r="I296" s="25">
        <v>2022.01</v>
      </c>
      <c r="J296" s="39">
        <v>2022.1</v>
      </c>
      <c r="K296" s="25" t="s">
        <v>36</v>
      </c>
      <c r="L296" s="25" t="s">
        <v>905</v>
      </c>
      <c r="M296" s="39">
        <f t="shared" si="24"/>
        <v>8.3</v>
      </c>
      <c r="N296" s="44">
        <v>8.3</v>
      </c>
      <c r="O296" s="44">
        <v>0</v>
      </c>
      <c r="P296" s="72">
        <v>121</v>
      </c>
      <c r="Q296" s="72">
        <v>383</v>
      </c>
      <c r="R296" s="72">
        <v>4</v>
      </c>
      <c r="S296" s="72">
        <v>11</v>
      </c>
      <c r="T296" s="25" t="s">
        <v>860</v>
      </c>
      <c r="U296" s="25" t="s">
        <v>39</v>
      </c>
      <c r="V296" s="26" t="s">
        <v>694</v>
      </c>
      <c r="W296" s="25" t="s">
        <v>77</v>
      </c>
      <c r="X296" s="8"/>
      <c r="Y296" s="8"/>
      <c r="Z296" s="8"/>
    </row>
    <row r="297" s="10" customFormat="1" ht="22" customHeight="1" spans="1:23">
      <c r="A297" s="24">
        <v>1</v>
      </c>
      <c r="B297" s="78" t="s">
        <v>906</v>
      </c>
      <c r="C297" s="78" t="s">
        <v>907</v>
      </c>
      <c r="D297" s="78" t="s">
        <v>908</v>
      </c>
      <c r="E297" s="25" t="s">
        <v>47</v>
      </c>
      <c r="F297" s="25" t="s">
        <v>34</v>
      </c>
      <c r="G297" s="79" t="s">
        <v>909</v>
      </c>
      <c r="H297" s="25" t="s">
        <v>910</v>
      </c>
      <c r="I297" s="25">
        <v>2022.06</v>
      </c>
      <c r="J297" s="39">
        <v>2022.11</v>
      </c>
      <c r="K297" s="25" t="s">
        <v>36</v>
      </c>
      <c r="L297" s="25" t="s">
        <v>911</v>
      </c>
      <c r="M297" s="39">
        <f t="shared" si="24"/>
        <v>50</v>
      </c>
      <c r="N297" s="41">
        <v>50</v>
      </c>
      <c r="O297" s="41">
        <v>0</v>
      </c>
      <c r="P297" s="26">
        <v>35</v>
      </c>
      <c r="Q297" s="26">
        <v>153</v>
      </c>
      <c r="R297" s="26">
        <v>3</v>
      </c>
      <c r="S297" s="26">
        <v>8</v>
      </c>
      <c r="T297" s="78" t="s">
        <v>912</v>
      </c>
      <c r="U297" s="26" t="s">
        <v>75</v>
      </c>
      <c r="V297" s="56" t="s">
        <v>76</v>
      </c>
      <c r="W297" s="57" t="s">
        <v>100</v>
      </c>
    </row>
    <row r="298" s="4" customFormat="1" ht="22" customHeight="1" spans="1:26">
      <c r="A298" s="24">
        <v>2</v>
      </c>
      <c r="B298" s="78" t="s">
        <v>906</v>
      </c>
      <c r="C298" s="25" t="s">
        <v>907</v>
      </c>
      <c r="D298" s="25" t="s">
        <v>908</v>
      </c>
      <c r="E298" s="25" t="s">
        <v>47</v>
      </c>
      <c r="F298" s="25" t="s">
        <v>34</v>
      </c>
      <c r="G298" s="79" t="s">
        <v>909</v>
      </c>
      <c r="H298" s="80" t="s">
        <v>913</v>
      </c>
      <c r="I298" s="25">
        <v>2022.06</v>
      </c>
      <c r="J298" s="39">
        <v>2022.11</v>
      </c>
      <c r="K298" s="25" t="s">
        <v>36</v>
      </c>
      <c r="L298" s="25" t="s">
        <v>914</v>
      </c>
      <c r="M298" s="39">
        <f t="shared" si="24"/>
        <v>47.31</v>
      </c>
      <c r="N298" s="41">
        <v>47.31</v>
      </c>
      <c r="O298" s="41">
        <v>0</v>
      </c>
      <c r="P298" s="26">
        <v>31</v>
      </c>
      <c r="Q298" s="26">
        <v>148</v>
      </c>
      <c r="R298" s="85">
        <v>3</v>
      </c>
      <c r="S298" s="85">
        <v>7</v>
      </c>
      <c r="T298" s="25" t="s">
        <v>912</v>
      </c>
      <c r="U298" s="26" t="s">
        <v>75</v>
      </c>
      <c r="V298" s="56" t="s">
        <v>76</v>
      </c>
      <c r="W298" s="57" t="s">
        <v>100</v>
      </c>
      <c r="X298" s="10"/>
      <c r="Y298" s="10"/>
      <c r="Z298" s="10"/>
    </row>
    <row r="299" s="11" customFormat="1" ht="22" customHeight="1" spans="1:26">
      <c r="A299" s="24">
        <v>3</v>
      </c>
      <c r="B299" s="78" t="s">
        <v>906</v>
      </c>
      <c r="C299" s="25" t="s">
        <v>907</v>
      </c>
      <c r="D299" s="25" t="s">
        <v>915</v>
      </c>
      <c r="E299" s="25" t="s">
        <v>32</v>
      </c>
      <c r="F299" s="25" t="s">
        <v>54</v>
      </c>
      <c r="G299" s="25" t="s">
        <v>34</v>
      </c>
      <c r="H299" s="25" t="s">
        <v>916</v>
      </c>
      <c r="I299" s="25">
        <v>2022.01</v>
      </c>
      <c r="J299" s="39">
        <v>2022.1</v>
      </c>
      <c r="K299" s="25" t="s">
        <v>36</v>
      </c>
      <c r="L299" s="25" t="s">
        <v>917</v>
      </c>
      <c r="M299" s="39">
        <f t="shared" si="24"/>
        <v>7.18</v>
      </c>
      <c r="N299" s="44">
        <v>7.18</v>
      </c>
      <c r="O299" s="44">
        <v>0</v>
      </c>
      <c r="P299" s="25">
        <v>181</v>
      </c>
      <c r="Q299" s="25">
        <v>654</v>
      </c>
      <c r="R299" s="78">
        <v>11</v>
      </c>
      <c r="S299" s="78">
        <v>27</v>
      </c>
      <c r="T299" s="25" t="s">
        <v>912</v>
      </c>
      <c r="U299" s="25" t="s">
        <v>39</v>
      </c>
      <c r="V299" s="26" t="s">
        <v>694</v>
      </c>
      <c r="W299" s="57" t="s">
        <v>100</v>
      </c>
      <c r="X299" s="9"/>
      <c r="Y299" s="9"/>
      <c r="Z299" s="9"/>
    </row>
    <row r="300" s="11" customFormat="1" ht="22" customHeight="1" spans="1:26">
      <c r="A300" s="24">
        <v>4</v>
      </c>
      <c r="B300" s="78" t="s">
        <v>906</v>
      </c>
      <c r="C300" s="25" t="s">
        <v>907</v>
      </c>
      <c r="D300" s="25" t="s">
        <v>915</v>
      </c>
      <c r="E300" s="25" t="s">
        <v>32</v>
      </c>
      <c r="F300" s="25" t="s">
        <v>58</v>
      </c>
      <c r="G300" s="25" t="s">
        <v>34</v>
      </c>
      <c r="H300" s="25" t="s">
        <v>199</v>
      </c>
      <c r="I300" s="25">
        <v>2022.01</v>
      </c>
      <c r="J300" s="39">
        <v>2022.1</v>
      </c>
      <c r="K300" s="25" t="s">
        <v>36</v>
      </c>
      <c r="L300" s="25" t="s">
        <v>918</v>
      </c>
      <c r="M300" s="39">
        <f t="shared" si="24"/>
        <v>4.14</v>
      </c>
      <c r="N300" s="44">
        <v>4.14</v>
      </c>
      <c r="O300" s="44">
        <v>0</v>
      </c>
      <c r="P300" s="25">
        <v>198</v>
      </c>
      <c r="Q300" s="25">
        <v>706</v>
      </c>
      <c r="R300" s="78">
        <v>11</v>
      </c>
      <c r="S300" s="78">
        <v>27</v>
      </c>
      <c r="T300" s="25" t="s">
        <v>912</v>
      </c>
      <c r="U300" s="25" t="s">
        <v>39</v>
      </c>
      <c r="V300" s="26" t="s">
        <v>919</v>
      </c>
      <c r="W300" s="57" t="s">
        <v>100</v>
      </c>
      <c r="X300" s="9"/>
      <c r="Y300" s="9"/>
      <c r="Z300" s="9"/>
    </row>
    <row r="301" s="11" customFormat="1" ht="22" customHeight="1" spans="1:26">
      <c r="A301" s="24">
        <v>5</v>
      </c>
      <c r="B301" s="78" t="s">
        <v>906</v>
      </c>
      <c r="C301" s="25" t="s">
        <v>907</v>
      </c>
      <c r="D301" s="25" t="s">
        <v>907</v>
      </c>
      <c r="E301" s="25" t="s">
        <v>32</v>
      </c>
      <c r="F301" s="25" t="s">
        <v>64</v>
      </c>
      <c r="G301" s="25" t="s">
        <v>65</v>
      </c>
      <c r="H301" s="25" t="s">
        <v>517</v>
      </c>
      <c r="I301" s="25">
        <v>2022.01</v>
      </c>
      <c r="J301" s="39">
        <v>2022.1</v>
      </c>
      <c r="K301" s="25" t="s">
        <v>36</v>
      </c>
      <c r="L301" s="25" t="s">
        <v>920</v>
      </c>
      <c r="M301" s="39">
        <f t="shared" si="24"/>
        <v>8</v>
      </c>
      <c r="N301" s="44">
        <v>8</v>
      </c>
      <c r="O301" s="44">
        <v>0</v>
      </c>
      <c r="P301" s="27">
        <v>235</v>
      </c>
      <c r="Q301" s="27">
        <v>685</v>
      </c>
      <c r="R301" s="86">
        <v>43</v>
      </c>
      <c r="S301" s="86">
        <v>106</v>
      </c>
      <c r="T301" s="25" t="s">
        <v>921</v>
      </c>
      <c r="U301" s="25" t="s">
        <v>39</v>
      </c>
      <c r="V301" s="26" t="s">
        <v>68</v>
      </c>
      <c r="W301" s="57" t="s">
        <v>100</v>
      </c>
      <c r="X301" s="9"/>
      <c r="Y301" s="9"/>
      <c r="Z301" s="9"/>
    </row>
    <row r="302" s="11" customFormat="1" ht="22" customHeight="1" spans="1:26">
      <c r="A302" s="24">
        <v>6</v>
      </c>
      <c r="B302" s="25" t="s">
        <v>906</v>
      </c>
      <c r="C302" s="25" t="s">
        <v>922</v>
      </c>
      <c r="D302" s="25" t="s">
        <v>923</v>
      </c>
      <c r="E302" s="25" t="s">
        <v>47</v>
      </c>
      <c r="F302" s="25" t="s">
        <v>34</v>
      </c>
      <c r="G302" s="25" t="s">
        <v>924</v>
      </c>
      <c r="H302" s="25" t="s">
        <v>925</v>
      </c>
      <c r="I302" s="25">
        <v>2022.01</v>
      </c>
      <c r="J302" s="39">
        <v>2022.1</v>
      </c>
      <c r="K302" s="25" t="s">
        <v>36</v>
      </c>
      <c r="L302" s="25" t="s">
        <v>926</v>
      </c>
      <c r="M302" s="39">
        <f t="shared" si="24"/>
        <v>150.04</v>
      </c>
      <c r="N302" s="39">
        <v>150.04</v>
      </c>
      <c r="O302" s="39">
        <v>0</v>
      </c>
      <c r="P302" s="26">
        <v>581</v>
      </c>
      <c r="Q302" s="26">
        <v>2100</v>
      </c>
      <c r="R302" s="85">
        <v>34</v>
      </c>
      <c r="S302" s="85">
        <v>92</v>
      </c>
      <c r="T302" s="25" t="s">
        <v>912</v>
      </c>
      <c r="U302" s="26" t="s">
        <v>51</v>
      </c>
      <c r="V302" s="26" t="s">
        <v>927</v>
      </c>
      <c r="W302" s="25" t="s">
        <v>77</v>
      </c>
      <c r="X302" s="8"/>
      <c r="Y302" s="8"/>
      <c r="Z302" s="8"/>
    </row>
    <row r="303" s="11" customFormat="1" ht="22" customHeight="1" spans="1:26">
      <c r="A303" s="24">
        <v>7</v>
      </c>
      <c r="B303" s="25" t="s">
        <v>906</v>
      </c>
      <c r="C303" s="25" t="s">
        <v>922</v>
      </c>
      <c r="D303" s="25" t="s">
        <v>928</v>
      </c>
      <c r="E303" s="25" t="s">
        <v>32</v>
      </c>
      <c r="F303" s="25" t="s">
        <v>54</v>
      </c>
      <c r="G303" s="25" t="s">
        <v>34</v>
      </c>
      <c r="H303" s="25" t="s">
        <v>137</v>
      </c>
      <c r="I303" s="25">
        <v>2022.01</v>
      </c>
      <c r="J303" s="39">
        <v>2022.1</v>
      </c>
      <c r="K303" s="25" t="s">
        <v>36</v>
      </c>
      <c r="L303" s="25" t="s">
        <v>929</v>
      </c>
      <c r="M303" s="39">
        <f t="shared" si="24"/>
        <v>6.11</v>
      </c>
      <c r="N303" s="39">
        <v>6.11</v>
      </c>
      <c r="O303" s="39">
        <v>0</v>
      </c>
      <c r="P303" s="25">
        <v>90</v>
      </c>
      <c r="Q303" s="25">
        <v>303</v>
      </c>
      <c r="R303" s="78">
        <v>11</v>
      </c>
      <c r="S303" s="78">
        <v>30</v>
      </c>
      <c r="T303" s="25" t="s">
        <v>912</v>
      </c>
      <c r="U303" s="25" t="s">
        <v>39</v>
      </c>
      <c r="V303" s="26" t="s">
        <v>694</v>
      </c>
      <c r="W303" s="25" t="s">
        <v>77</v>
      </c>
      <c r="X303" s="8"/>
      <c r="Y303" s="8"/>
      <c r="Z303" s="8"/>
    </row>
    <row r="304" s="11" customFormat="1" ht="22" customHeight="1" spans="1:26">
      <c r="A304" s="24">
        <v>8</v>
      </c>
      <c r="B304" s="25" t="s">
        <v>906</v>
      </c>
      <c r="C304" s="25" t="s">
        <v>922</v>
      </c>
      <c r="D304" s="25" t="s">
        <v>930</v>
      </c>
      <c r="E304" s="25" t="s">
        <v>32</v>
      </c>
      <c r="F304" s="25" t="s">
        <v>54</v>
      </c>
      <c r="G304" s="25" t="s">
        <v>34</v>
      </c>
      <c r="H304" s="25" t="s">
        <v>137</v>
      </c>
      <c r="I304" s="25">
        <v>2022.01</v>
      </c>
      <c r="J304" s="39">
        <v>2022.1</v>
      </c>
      <c r="K304" s="25" t="s">
        <v>36</v>
      </c>
      <c r="L304" s="25" t="s">
        <v>931</v>
      </c>
      <c r="M304" s="39">
        <f t="shared" si="24"/>
        <v>5.17</v>
      </c>
      <c r="N304" s="39">
        <v>5.17</v>
      </c>
      <c r="O304" s="39">
        <v>0</v>
      </c>
      <c r="P304" s="25">
        <v>93</v>
      </c>
      <c r="Q304" s="82">
        <v>398</v>
      </c>
      <c r="R304" s="25">
        <v>9</v>
      </c>
      <c r="S304" s="25">
        <v>26</v>
      </c>
      <c r="T304" s="87" t="s">
        <v>912</v>
      </c>
      <c r="U304" s="25" t="s">
        <v>39</v>
      </c>
      <c r="V304" s="26" t="s">
        <v>694</v>
      </c>
      <c r="W304" s="25" t="s">
        <v>77</v>
      </c>
      <c r="X304" s="8"/>
      <c r="Y304" s="8"/>
      <c r="Z304" s="8"/>
    </row>
    <row r="305" s="11" customFormat="1" ht="22" customHeight="1" spans="1:26">
      <c r="A305" s="24">
        <v>9</v>
      </c>
      <c r="B305" s="25" t="s">
        <v>906</v>
      </c>
      <c r="C305" s="25" t="s">
        <v>922</v>
      </c>
      <c r="D305" s="25" t="s">
        <v>932</v>
      </c>
      <c r="E305" s="25" t="s">
        <v>32</v>
      </c>
      <c r="F305" s="25" t="s">
        <v>58</v>
      </c>
      <c r="G305" s="25" t="s">
        <v>34</v>
      </c>
      <c r="H305" s="25" t="s">
        <v>933</v>
      </c>
      <c r="I305" s="25">
        <v>2022.01</v>
      </c>
      <c r="J305" s="39">
        <v>2022.1</v>
      </c>
      <c r="K305" s="25" t="s">
        <v>36</v>
      </c>
      <c r="L305" s="25" t="s">
        <v>934</v>
      </c>
      <c r="M305" s="39">
        <f t="shared" si="24"/>
        <v>47.39</v>
      </c>
      <c r="N305" s="39">
        <v>47.39</v>
      </c>
      <c r="O305" s="39">
        <v>0</v>
      </c>
      <c r="P305" s="25">
        <v>158</v>
      </c>
      <c r="Q305" s="82">
        <v>581</v>
      </c>
      <c r="R305" s="25">
        <v>9</v>
      </c>
      <c r="S305" s="25">
        <v>21</v>
      </c>
      <c r="T305" s="87" t="s">
        <v>912</v>
      </c>
      <c r="U305" s="25" t="s">
        <v>39</v>
      </c>
      <c r="V305" s="26" t="s">
        <v>919</v>
      </c>
      <c r="W305" s="25" t="s">
        <v>77</v>
      </c>
      <c r="X305" s="8"/>
      <c r="Y305" s="8"/>
      <c r="Z305" s="8"/>
    </row>
    <row r="306" s="11" customFormat="1" ht="22" customHeight="1" spans="1:26">
      <c r="A306" s="24">
        <v>10</v>
      </c>
      <c r="B306" s="25" t="s">
        <v>906</v>
      </c>
      <c r="C306" s="25" t="s">
        <v>922</v>
      </c>
      <c r="D306" s="25" t="s">
        <v>935</v>
      </c>
      <c r="E306" s="25" t="s">
        <v>32</v>
      </c>
      <c r="F306" s="25" t="s">
        <v>58</v>
      </c>
      <c r="G306" s="25" t="s">
        <v>34</v>
      </c>
      <c r="H306" s="25" t="s">
        <v>936</v>
      </c>
      <c r="I306" s="25">
        <v>2022.01</v>
      </c>
      <c r="J306" s="39">
        <v>2022.1</v>
      </c>
      <c r="K306" s="25" t="s">
        <v>86</v>
      </c>
      <c r="L306" s="25" t="s">
        <v>937</v>
      </c>
      <c r="M306" s="39">
        <f t="shared" si="24"/>
        <v>16.21</v>
      </c>
      <c r="N306" s="44">
        <v>16.21</v>
      </c>
      <c r="O306" s="44">
        <v>0</v>
      </c>
      <c r="P306" s="25">
        <v>185</v>
      </c>
      <c r="Q306" s="82">
        <v>698</v>
      </c>
      <c r="R306" s="84">
        <v>20</v>
      </c>
      <c r="S306" s="84">
        <v>56</v>
      </c>
      <c r="T306" s="87" t="s">
        <v>912</v>
      </c>
      <c r="U306" s="25" t="s">
        <v>39</v>
      </c>
      <c r="V306" s="26" t="s">
        <v>119</v>
      </c>
      <c r="W306" s="25" t="s">
        <v>77</v>
      </c>
      <c r="X306" s="8"/>
      <c r="Y306" s="8"/>
      <c r="Z306" s="8"/>
    </row>
    <row r="307" s="11" customFormat="1" ht="22" customHeight="1" spans="1:26">
      <c r="A307" s="24">
        <v>11</v>
      </c>
      <c r="B307" s="25" t="s">
        <v>906</v>
      </c>
      <c r="C307" s="25" t="s">
        <v>922</v>
      </c>
      <c r="D307" s="25" t="s">
        <v>938</v>
      </c>
      <c r="E307" s="26" t="s">
        <v>32</v>
      </c>
      <c r="F307" s="25" t="s">
        <v>58</v>
      </c>
      <c r="G307" s="25" t="s">
        <v>34</v>
      </c>
      <c r="H307" s="25" t="s">
        <v>611</v>
      </c>
      <c r="I307" s="25">
        <v>2022.06</v>
      </c>
      <c r="J307" s="39">
        <v>2022.11</v>
      </c>
      <c r="K307" s="25" t="s">
        <v>36</v>
      </c>
      <c r="L307" s="25" t="s">
        <v>939</v>
      </c>
      <c r="M307" s="39">
        <f t="shared" si="24"/>
        <v>32</v>
      </c>
      <c r="N307" s="40">
        <v>32</v>
      </c>
      <c r="O307" s="41">
        <v>0</v>
      </c>
      <c r="P307" s="25">
        <v>174</v>
      </c>
      <c r="Q307" s="82">
        <v>494</v>
      </c>
      <c r="R307" s="25">
        <v>4</v>
      </c>
      <c r="S307" s="25">
        <v>7</v>
      </c>
      <c r="T307" s="87" t="s">
        <v>912</v>
      </c>
      <c r="U307" s="25" t="s">
        <v>39</v>
      </c>
      <c r="V307" s="26" t="s">
        <v>63</v>
      </c>
      <c r="W307" s="25" t="s">
        <v>77</v>
      </c>
      <c r="X307" s="10"/>
      <c r="Y307" s="10"/>
      <c r="Z307" s="10"/>
    </row>
    <row r="308" s="11" customFormat="1" ht="22" customHeight="1" spans="1:26">
      <c r="A308" s="24">
        <v>12</v>
      </c>
      <c r="B308" s="25" t="s">
        <v>906</v>
      </c>
      <c r="C308" s="25" t="s">
        <v>922</v>
      </c>
      <c r="D308" s="25" t="s">
        <v>932</v>
      </c>
      <c r="E308" s="25" t="s">
        <v>32</v>
      </c>
      <c r="F308" s="25" t="s">
        <v>64</v>
      </c>
      <c r="G308" s="25" t="s">
        <v>34</v>
      </c>
      <c r="H308" s="25" t="s">
        <v>163</v>
      </c>
      <c r="I308" s="25">
        <v>2022.01</v>
      </c>
      <c r="J308" s="39">
        <v>2022.1</v>
      </c>
      <c r="K308" s="25" t="s">
        <v>36</v>
      </c>
      <c r="L308" s="25" t="s">
        <v>940</v>
      </c>
      <c r="M308" s="39">
        <f t="shared" si="24"/>
        <v>47.4</v>
      </c>
      <c r="N308" s="44">
        <v>47.4</v>
      </c>
      <c r="O308" s="44">
        <v>0</v>
      </c>
      <c r="P308" s="25">
        <v>158</v>
      </c>
      <c r="Q308" s="25">
        <v>581</v>
      </c>
      <c r="R308" s="25">
        <v>9</v>
      </c>
      <c r="S308" s="25">
        <v>21</v>
      </c>
      <c r="T308" s="25" t="s">
        <v>912</v>
      </c>
      <c r="U308" s="25" t="s">
        <v>39</v>
      </c>
      <c r="V308" s="26" t="s">
        <v>694</v>
      </c>
      <c r="W308" s="25" t="s">
        <v>77</v>
      </c>
      <c r="X308" s="8"/>
      <c r="Y308" s="8"/>
      <c r="Z308" s="8"/>
    </row>
    <row r="309" s="11" customFormat="1" ht="22" customHeight="1" spans="1:26">
      <c r="A309" s="24">
        <v>13</v>
      </c>
      <c r="B309" s="25" t="s">
        <v>906</v>
      </c>
      <c r="C309" s="25" t="s">
        <v>922</v>
      </c>
      <c r="D309" s="25" t="s">
        <v>932</v>
      </c>
      <c r="E309" s="25" t="s">
        <v>32</v>
      </c>
      <c r="F309" s="25" t="s">
        <v>64</v>
      </c>
      <c r="G309" s="25" t="s">
        <v>65</v>
      </c>
      <c r="H309" s="25" t="s">
        <v>517</v>
      </c>
      <c r="I309" s="25">
        <v>2022.01</v>
      </c>
      <c r="J309" s="39">
        <v>2022.1</v>
      </c>
      <c r="K309" s="25" t="s">
        <v>36</v>
      </c>
      <c r="L309" s="25" t="s">
        <v>941</v>
      </c>
      <c r="M309" s="39">
        <f t="shared" si="24"/>
        <v>12</v>
      </c>
      <c r="N309" s="44">
        <v>12</v>
      </c>
      <c r="O309" s="44">
        <v>0</v>
      </c>
      <c r="P309" s="25">
        <v>158</v>
      </c>
      <c r="Q309" s="25">
        <v>581</v>
      </c>
      <c r="R309" s="78">
        <v>34</v>
      </c>
      <c r="S309" s="78">
        <v>92</v>
      </c>
      <c r="T309" s="25" t="s">
        <v>921</v>
      </c>
      <c r="U309" s="25" t="s">
        <v>39</v>
      </c>
      <c r="V309" s="26" t="s">
        <v>68</v>
      </c>
      <c r="W309" s="25" t="s">
        <v>77</v>
      </c>
      <c r="X309" s="8"/>
      <c r="Y309" s="8"/>
      <c r="Z309" s="8"/>
    </row>
    <row r="310" s="11" customFormat="1" ht="22" customHeight="1" spans="1:23">
      <c r="A310" s="17">
        <v>14</v>
      </c>
      <c r="B310" s="18" t="s">
        <v>906</v>
      </c>
      <c r="C310" s="18" t="s">
        <v>922</v>
      </c>
      <c r="D310" s="19" t="s">
        <v>942</v>
      </c>
      <c r="E310" s="18" t="s">
        <v>32</v>
      </c>
      <c r="F310" s="18" t="s">
        <v>33</v>
      </c>
      <c r="G310" s="18" t="s">
        <v>34</v>
      </c>
      <c r="H310" s="20" t="s">
        <v>943</v>
      </c>
      <c r="I310" s="18">
        <v>2022.01</v>
      </c>
      <c r="J310" s="18">
        <v>2022.11</v>
      </c>
      <c r="K310" s="18" t="s">
        <v>36</v>
      </c>
      <c r="L310" s="19" t="s">
        <v>944</v>
      </c>
      <c r="M310" s="18">
        <f>N310+N311</f>
        <v>12</v>
      </c>
      <c r="N310" s="35">
        <v>6</v>
      </c>
      <c r="O310" s="36">
        <v>0</v>
      </c>
      <c r="P310" s="37">
        <v>47</v>
      </c>
      <c r="Q310" s="37">
        <v>176</v>
      </c>
      <c r="R310" s="18">
        <v>9</v>
      </c>
      <c r="S310" s="18">
        <v>21</v>
      </c>
      <c r="T310" s="18" t="s">
        <v>912</v>
      </c>
      <c r="U310" s="18" t="s">
        <v>39</v>
      </c>
      <c r="V310" s="18" t="s">
        <v>40</v>
      </c>
      <c r="W310" s="25" t="s">
        <v>77</v>
      </c>
    </row>
    <row r="311" s="11" customFormat="1" ht="22" customHeight="1" spans="1:23">
      <c r="A311" s="21"/>
      <c r="B311" s="22"/>
      <c r="C311" s="22"/>
      <c r="D311" s="19" t="s">
        <v>945</v>
      </c>
      <c r="E311" s="22"/>
      <c r="F311" s="22"/>
      <c r="G311" s="22"/>
      <c r="H311" s="20" t="s">
        <v>946</v>
      </c>
      <c r="I311" s="22"/>
      <c r="J311" s="22"/>
      <c r="K311" s="22"/>
      <c r="L311" s="19" t="s">
        <v>947</v>
      </c>
      <c r="M311" s="22"/>
      <c r="N311" s="35">
        <v>6</v>
      </c>
      <c r="O311" s="36">
        <v>0</v>
      </c>
      <c r="P311" s="37">
        <v>36</v>
      </c>
      <c r="Q311" s="37">
        <v>135</v>
      </c>
      <c r="R311" s="22"/>
      <c r="S311" s="22"/>
      <c r="T311" s="22"/>
      <c r="U311" s="22"/>
      <c r="V311" s="22"/>
      <c r="W311" s="25" t="s">
        <v>77</v>
      </c>
    </row>
    <row r="312" s="11" customFormat="1" ht="22" customHeight="1" spans="1:23">
      <c r="A312" s="24">
        <v>1</v>
      </c>
      <c r="B312" s="19" t="s">
        <v>948</v>
      </c>
      <c r="C312" s="19" t="s">
        <v>949</v>
      </c>
      <c r="D312" s="19" t="s">
        <v>950</v>
      </c>
      <c r="E312" s="24" t="s">
        <v>32</v>
      </c>
      <c r="F312" s="24" t="s">
        <v>33</v>
      </c>
      <c r="G312" s="24" t="s">
        <v>34</v>
      </c>
      <c r="H312" s="20" t="s">
        <v>363</v>
      </c>
      <c r="I312" s="24">
        <v>2022.01</v>
      </c>
      <c r="J312" s="42">
        <v>2022.11</v>
      </c>
      <c r="K312" s="24" t="s">
        <v>36</v>
      </c>
      <c r="L312" s="81" t="s">
        <v>951</v>
      </c>
      <c r="M312" s="42">
        <v>6</v>
      </c>
      <c r="N312" s="35">
        <v>6</v>
      </c>
      <c r="O312" s="36">
        <v>0</v>
      </c>
      <c r="P312" s="37">
        <v>46</v>
      </c>
      <c r="Q312" s="37">
        <v>173</v>
      </c>
      <c r="R312" s="88">
        <v>45</v>
      </c>
      <c r="S312" s="88">
        <v>146</v>
      </c>
      <c r="T312" s="20" t="s">
        <v>952</v>
      </c>
      <c r="U312" s="24" t="s">
        <v>39</v>
      </c>
      <c r="V312" s="59" t="s">
        <v>40</v>
      </c>
      <c r="W312" s="20" t="s">
        <v>41</v>
      </c>
    </row>
    <row r="313" s="11" customFormat="1" ht="22" customHeight="1" spans="1:23">
      <c r="A313" s="24">
        <v>2</v>
      </c>
      <c r="B313" s="19" t="s">
        <v>948</v>
      </c>
      <c r="C313" s="19" t="s">
        <v>953</v>
      </c>
      <c r="D313" s="19" t="s">
        <v>954</v>
      </c>
      <c r="E313" s="24" t="s">
        <v>32</v>
      </c>
      <c r="F313" s="24" t="s">
        <v>33</v>
      </c>
      <c r="G313" s="24" t="s">
        <v>34</v>
      </c>
      <c r="H313" s="20" t="s">
        <v>955</v>
      </c>
      <c r="I313" s="24">
        <v>2022.01</v>
      </c>
      <c r="J313" s="42">
        <v>2022.11</v>
      </c>
      <c r="K313" s="24" t="s">
        <v>36</v>
      </c>
      <c r="L313" s="81" t="s">
        <v>956</v>
      </c>
      <c r="M313" s="42">
        <v>6</v>
      </c>
      <c r="N313" s="35">
        <v>6</v>
      </c>
      <c r="O313" s="36">
        <v>0</v>
      </c>
      <c r="P313" s="37">
        <v>450</v>
      </c>
      <c r="Q313" s="37">
        <v>1755</v>
      </c>
      <c r="R313" s="88">
        <v>94</v>
      </c>
      <c r="S313" s="88">
        <v>295</v>
      </c>
      <c r="T313" s="20" t="s">
        <v>952</v>
      </c>
      <c r="U313" s="24" t="s">
        <v>39</v>
      </c>
      <c r="V313" s="59" t="s">
        <v>40</v>
      </c>
      <c r="W313" s="20" t="s">
        <v>41</v>
      </c>
    </row>
    <row r="314" s="11" customFormat="1" ht="22" customHeight="1" spans="1:26">
      <c r="A314" s="24">
        <v>3</v>
      </c>
      <c r="B314" s="25" t="s">
        <v>948</v>
      </c>
      <c r="C314" s="25" t="s">
        <v>957</v>
      </c>
      <c r="D314" s="25" t="s">
        <v>958</v>
      </c>
      <c r="E314" s="25" t="s">
        <v>47</v>
      </c>
      <c r="F314" s="25" t="s">
        <v>34</v>
      </c>
      <c r="G314" s="25" t="s">
        <v>959</v>
      </c>
      <c r="H314" s="25" t="s">
        <v>960</v>
      </c>
      <c r="I314" s="25">
        <v>2022.01</v>
      </c>
      <c r="J314" s="39">
        <v>2022.1</v>
      </c>
      <c r="K314" s="25" t="s">
        <v>36</v>
      </c>
      <c r="L314" s="25" t="s">
        <v>961</v>
      </c>
      <c r="M314" s="39">
        <f t="shared" ref="M314:M325" si="25">SUM(N314:O314)</f>
        <v>24.74</v>
      </c>
      <c r="N314" s="44">
        <v>24.74</v>
      </c>
      <c r="O314" s="44">
        <v>0</v>
      </c>
      <c r="P314" s="25">
        <v>685</v>
      </c>
      <c r="Q314" s="25">
        <v>2930</v>
      </c>
      <c r="R314" s="25">
        <v>55</v>
      </c>
      <c r="S314" s="25">
        <v>129</v>
      </c>
      <c r="T314" s="25" t="s">
        <v>952</v>
      </c>
      <c r="U314" s="26" t="s">
        <v>51</v>
      </c>
      <c r="V314" s="26" t="s">
        <v>962</v>
      </c>
      <c r="W314" s="25" t="s">
        <v>77</v>
      </c>
      <c r="X314" s="8"/>
      <c r="Y314" s="8"/>
      <c r="Z314" s="8"/>
    </row>
    <row r="315" s="11" customFormat="1" ht="22" customHeight="1" spans="1:26">
      <c r="A315" s="24">
        <v>4</v>
      </c>
      <c r="B315" s="25" t="s">
        <v>948</v>
      </c>
      <c r="C315" s="25" t="s">
        <v>957</v>
      </c>
      <c r="D315" s="25" t="s">
        <v>963</v>
      </c>
      <c r="E315" s="25" t="s">
        <v>47</v>
      </c>
      <c r="F315" s="25" t="s">
        <v>34</v>
      </c>
      <c r="G315" s="25" t="s">
        <v>964</v>
      </c>
      <c r="H315" s="25" t="s">
        <v>965</v>
      </c>
      <c r="I315" s="25">
        <v>2022.06</v>
      </c>
      <c r="J315" s="39">
        <v>2022.11</v>
      </c>
      <c r="K315" s="25" t="s">
        <v>36</v>
      </c>
      <c r="L315" s="78" t="s">
        <v>966</v>
      </c>
      <c r="M315" s="39">
        <f t="shared" si="25"/>
        <v>47.48</v>
      </c>
      <c r="N315" s="41">
        <v>47.48</v>
      </c>
      <c r="O315" s="41">
        <v>0</v>
      </c>
      <c r="P315" s="26">
        <v>115</v>
      </c>
      <c r="Q315" s="26">
        <v>510</v>
      </c>
      <c r="R315" s="85">
        <v>4</v>
      </c>
      <c r="S315" s="85">
        <v>16</v>
      </c>
      <c r="T315" s="25" t="s">
        <v>952</v>
      </c>
      <c r="U315" s="26" t="s">
        <v>75</v>
      </c>
      <c r="V315" s="56" t="s">
        <v>76</v>
      </c>
      <c r="W315" s="25" t="s">
        <v>77</v>
      </c>
      <c r="X315" s="10"/>
      <c r="Y315" s="10"/>
      <c r="Z315" s="10"/>
    </row>
    <row r="316" s="11" customFormat="1" ht="22" customHeight="1" spans="1:26">
      <c r="A316" s="24">
        <v>5</v>
      </c>
      <c r="B316" s="25" t="s">
        <v>948</v>
      </c>
      <c r="C316" s="25" t="s">
        <v>957</v>
      </c>
      <c r="D316" s="25" t="s">
        <v>963</v>
      </c>
      <c r="E316" s="25" t="s">
        <v>47</v>
      </c>
      <c r="F316" s="25" t="s">
        <v>34</v>
      </c>
      <c r="G316" s="25" t="s">
        <v>964</v>
      </c>
      <c r="H316" s="25" t="s">
        <v>967</v>
      </c>
      <c r="I316" s="25">
        <v>2022.06</v>
      </c>
      <c r="J316" s="39">
        <v>2022.11</v>
      </c>
      <c r="K316" s="82" t="s">
        <v>36</v>
      </c>
      <c r="L316" s="25" t="s">
        <v>968</v>
      </c>
      <c r="M316" s="83">
        <f t="shared" si="25"/>
        <v>6</v>
      </c>
      <c r="N316" s="41">
        <v>6</v>
      </c>
      <c r="O316" s="41">
        <v>0</v>
      </c>
      <c r="P316" s="26">
        <v>34</v>
      </c>
      <c r="Q316" s="89">
        <v>152</v>
      </c>
      <c r="R316" s="26">
        <v>2</v>
      </c>
      <c r="S316" s="26">
        <v>7</v>
      </c>
      <c r="T316" s="87" t="s">
        <v>952</v>
      </c>
      <c r="U316" s="26" t="s">
        <v>75</v>
      </c>
      <c r="V316" s="56" t="s">
        <v>969</v>
      </c>
      <c r="W316" s="25" t="s">
        <v>77</v>
      </c>
      <c r="X316" s="10"/>
      <c r="Y316" s="10"/>
      <c r="Z316" s="10"/>
    </row>
    <row r="317" s="11" customFormat="1" ht="22" customHeight="1" spans="1:26">
      <c r="A317" s="24">
        <v>6</v>
      </c>
      <c r="B317" s="25" t="s">
        <v>948</v>
      </c>
      <c r="C317" s="25" t="s">
        <v>957</v>
      </c>
      <c r="D317" s="25" t="s">
        <v>958</v>
      </c>
      <c r="E317" s="25" t="s">
        <v>32</v>
      </c>
      <c r="F317" s="25" t="s">
        <v>58</v>
      </c>
      <c r="G317" s="25" t="s">
        <v>34</v>
      </c>
      <c r="H317" s="25" t="s">
        <v>970</v>
      </c>
      <c r="I317" s="25">
        <v>2022.01</v>
      </c>
      <c r="J317" s="39">
        <v>2022.1</v>
      </c>
      <c r="K317" s="82" t="s">
        <v>36</v>
      </c>
      <c r="L317" s="25" t="s">
        <v>971</v>
      </c>
      <c r="M317" s="83">
        <f t="shared" si="25"/>
        <v>47.45</v>
      </c>
      <c r="N317" s="44">
        <v>47.45</v>
      </c>
      <c r="O317" s="44">
        <v>0</v>
      </c>
      <c r="P317" s="25">
        <v>245</v>
      </c>
      <c r="Q317" s="82">
        <v>1019</v>
      </c>
      <c r="R317" s="25">
        <v>12</v>
      </c>
      <c r="S317" s="25">
        <v>41</v>
      </c>
      <c r="T317" s="87" t="s">
        <v>952</v>
      </c>
      <c r="U317" s="25" t="s">
        <v>39</v>
      </c>
      <c r="V317" s="26" t="s">
        <v>119</v>
      </c>
      <c r="W317" s="25" t="s">
        <v>77</v>
      </c>
      <c r="X317" s="8"/>
      <c r="Y317" s="8"/>
      <c r="Z317" s="8"/>
    </row>
    <row r="318" s="11" customFormat="1" ht="22" customHeight="1" spans="1:26">
      <c r="A318" s="24">
        <v>7</v>
      </c>
      <c r="B318" s="25" t="s">
        <v>948</v>
      </c>
      <c r="C318" s="25" t="s">
        <v>957</v>
      </c>
      <c r="D318" s="25" t="s">
        <v>972</v>
      </c>
      <c r="E318" s="25" t="s">
        <v>32</v>
      </c>
      <c r="F318" s="25" t="s">
        <v>64</v>
      </c>
      <c r="G318" s="25" t="s">
        <v>34</v>
      </c>
      <c r="H318" s="25" t="s">
        <v>973</v>
      </c>
      <c r="I318" s="25">
        <v>2022.01</v>
      </c>
      <c r="J318" s="39">
        <v>2022.1</v>
      </c>
      <c r="K318" s="82" t="s">
        <v>86</v>
      </c>
      <c r="L318" s="25" t="s">
        <v>974</v>
      </c>
      <c r="M318" s="83">
        <f t="shared" si="25"/>
        <v>45.86</v>
      </c>
      <c r="N318" s="44">
        <v>45.86</v>
      </c>
      <c r="O318" s="44">
        <v>0</v>
      </c>
      <c r="P318" s="25">
        <v>685</v>
      </c>
      <c r="Q318" s="82">
        <v>2930</v>
      </c>
      <c r="R318" s="25">
        <v>55</v>
      </c>
      <c r="S318" s="25">
        <v>129</v>
      </c>
      <c r="T318" s="87" t="s">
        <v>952</v>
      </c>
      <c r="U318" s="25" t="s">
        <v>39</v>
      </c>
      <c r="V318" s="26" t="s">
        <v>694</v>
      </c>
      <c r="W318" s="25" t="s">
        <v>77</v>
      </c>
      <c r="X318" s="8"/>
      <c r="Y318" s="8"/>
      <c r="Z318" s="8"/>
    </row>
    <row r="319" s="11" customFormat="1" ht="22" customHeight="1" spans="1:26">
      <c r="A319" s="24">
        <v>8</v>
      </c>
      <c r="B319" s="25" t="s">
        <v>948</v>
      </c>
      <c r="C319" s="25" t="s">
        <v>975</v>
      </c>
      <c r="D319" s="25" t="s">
        <v>976</v>
      </c>
      <c r="E319" s="25" t="s">
        <v>47</v>
      </c>
      <c r="F319" s="25" t="s">
        <v>34</v>
      </c>
      <c r="G319" s="25" t="s">
        <v>977</v>
      </c>
      <c r="H319" s="25" t="s">
        <v>978</v>
      </c>
      <c r="I319" s="25">
        <v>2022.01</v>
      </c>
      <c r="J319" s="39">
        <v>2022.1</v>
      </c>
      <c r="K319" s="25" t="s">
        <v>86</v>
      </c>
      <c r="L319" s="84" t="s">
        <v>979</v>
      </c>
      <c r="M319" s="39">
        <f t="shared" si="25"/>
        <v>18.93</v>
      </c>
      <c r="N319" s="44">
        <v>18.93</v>
      </c>
      <c r="O319" s="44">
        <v>0</v>
      </c>
      <c r="P319" s="25">
        <v>249</v>
      </c>
      <c r="Q319" s="82">
        <v>747</v>
      </c>
      <c r="R319" s="84">
        <v>34</v>
      </c>
      <c r="S319" s="84">
        <v>113</v>
      </c>
      <c r="T319" s="87" t="s">
        <v>952</v>
      </c>
      <c r="U319" s="26" t="s">
        <v>51</v>
      </c>
      <c r="V319" s="26" t="s">
        <v>980</v>
      </c>
      <c r="W319" s="25" t="s">
        <v>53</v>
      </c>
      <c r="X319" s="8"/>
      <c r="Y319" s="8"/>
      <c r="Z319" s="8"/>
    </row>
    <row r="320" s="11" customFormat="1" ht="22" customHeight="1" spans="1:26">
      <c r="A320" s="24">
        <v>9</v>
      </c>
      <c r="B320" s="25" t="s">
        <v>948</v>
      </c>
      <c r="C320" s="25" t="s">
        <v>975</v>
      </c>
      <c r="D320" s="25" t="s">
        <v>981</v>
      </c>
      <c r="E320" s="25" t="s">
        <v>32</v>
      </c>
      <c r="F320" s="25" t="s">
        <v>64</v>
      </c>
      <c r="G320" s="25" t="s">
        <v>34</v>
      </c>
      <c r="H320" s="25" t="s">
        <v>982</v>
      </c>
      <c r="I320" s="25">
        <v>2022.01</v>
      </c>
      <c r="J320" s="39">
        <v>2022.1</v>
      </c>
      <c r="K320" s="25" t="s">
        <v>36</v>
      </c>
      <c r="L320" s="25" t="s">
        <v>983</v>
      </c>
      <c r="M320" s="39">
        <f t="shared" si="25"/>
        <v>42.9</v>
      </c>
      <c r="N320" s="44">
        <v>42.9</v>
      </c>
      <c r="O320" s="44">
        <v>0</v>
      </c>
      <c r="P320" s="25">
        <v>91</v>
      </c>
      <c r="Q320" s="82">
        <v>312</v>
      </c>
      <c r="R320" s="84">
        <v>7</v>
      </c>
      <c r="S320" s="84">
        <v>17</v>
      </c>
      <c r="T320" s="87" t="s">
        <v>952</v>
      </c>
      <c r="U320" s="25" t="s">
        <v>39</v>
      </c>
      <c r="V320" s="26" t="s">
        <v>694</v>
      </c>
      <c r="W320" s="25" t="s">
        <v>53</v>
      </c>
      <c r="X320" s="8"/>
      <c r="Y320" s="8"/>
      <c r="Z320" s="8"/>
    </row>
    <row r="321" s="11" customFormat="1" ht="22" customHeight="1" spans="1:26">
      <c r="A321" s="24">
        <v>10</v>
      </c>
      <c r="B321" s="25" t="s">
        <v>948</v>
      </c>
      <c r="C321" s="25" t="s">
        <v>975</v>
      </c>
      <c r="D321" s="25" t="s">
        <v>976</v>
      </c>
      <c r="E321" s="25" t="s">
        <v>32</v>
      </c>
      <c r="F321" s="25" t="s">
        <v>64</v>
      </c>
      <c r="G321" s="25" t="s">
        <v>34</v>
      </c>
      <c r="H321" s="25" t="s">
        <v>982</v>
      </c>
      <c r="I321" s="25">
        <v>2022.01</v>
      </c>
      <c r="J321" s="39">
        <v>2022.1</v>
      </c>
      <c r="K321" s="25" t="s">
        <v>36</v>
      </c>
      <c r="L321" s="25" t="s">
        <v>984</v>
      </c>
      <c r="M321" s="39">
        <f t="shared" si="25"/>
        <v>46.82</v>
      </c>
      <c r="N321" s="44">
        <v>46.82</v>
      </c>
      <c r="O321" s="44">
        <v>0</v>
      </c>
      <c r="P321" s="25">
        <v>84</v>
      </c>
      <c r="Q321" s="82">
        <v>298</v>
      </c>
      <c r="R321" s="25">
        <v>3</v>
      </c>
      <c r="S321" s="25">
        <v>13</v>
      </c>
      <c r="T321" s="87" t="s">
        <v>952</v>
      </c>
      <c r="U321" s="25" t="s">
        <v>39</v>
      </c>
      <c r="V321" s="26" t="s">
        <v>694</v>
      </c>
      <c r="W321" s="25" t="s">
        <v>53</v>
      </c>
      <c r="X321" s="8"/>
      <c r="Y321" s="8"/>
      <c r="Z321" s="8"/>
    </row>
    <row r="322" s="11" customFormat="1" ht="22" customHeight="1" spans="1:26">
      <c r="A322" s="24">
        <v>11</v>
      </c>
      <c r="B322" s="25" t="s">
        <v>948</v>
      </c>
      <c r="C322" s="25" t="s">
        <v>975</v>
      </c>
      <c r="D322" s="25" t="s">
        <v>981</v>
      </c>
      <c r="E322" s="25" t="s">
        <v>32</v>
      </c>
      <c r="F322" s="25" t="s">
        <v>64</v>
      </c>
      <c r="G322" s="25" t="s">
        <v>34</v>
      </c>
      <c r="H322" s="25" t="s">
        <v>982</v>
      </c>
      <c r="I322" s="25">
        <v>2022.01</v>
      </c>
      <c r="J322" s="39">
        <v>2022.1</v>
      </c>
      <c r="K322" s="25" t="s">
        <v>86</v>
      </c>
      <c r="L322" s="25" t="s">
        <v>985</v>
      </c>
      <c r="M322" s="39">
        <f t="shared" si="25"/>
        <v>18.96</v>
      </c>
      <c r="N322" s="44">
        <v>18.96</v>
      </c>
      <c r="O322" s="44">
        <v>0</v>
      </c>
      <c r="P322" s="25">
        <v>26</v>
      </c>
      <c r="Q322" s="25">
        <v>104</v>
      </c>
      <c r="R322" s="91">
        <v>3</v>
      </c>
      <c r="S322" s="91">
        <v>7</v>
      </c>
      <c r="T322" s="25" t="s">
        <v>952</v>
      </c>
      <c r="U322" s="25" t="s">
        <v>39</v>
      </c>
      <c r="V322" s="26" t="s">
        <v>694</v>
      </c>
      <c r="W322" s="25" t="s">
        <v>53</v>
      </c>
      <c r="X322" s="8"/>
      <c r="Y322" s="8"/>
      <c r="Z322" s="8"/>
    </row>
    <row r="323" s="11" customFormat="1" ht="22" customHeight="1" spans="1:26">
      <c r="A323" s="24">
        <v>12</v>
      </c>
      <c r="B323" s="25" t="s">
        <v>948</v>
      </c>
      <c r="C323" s="25" t="s">
        <v>975</v>
      </c>
      <c r="D323" s="25" t="s">
        <v>986</v>
      </c>
      <c r="E323" s="25" t="s">
        <v>32</v>
      </c>
      <c r="F323" s="25" t="s">
        <v>64</v>
      </c>
      <c r="G323" s="25" t="s">
        <v>65</v>
      </c>
      <c r="H323" s="25" t="s">
        <v>105</v>
      </c>
      <c r="I323" s="25">
        <v>2022.01</v>
      </c>
      <c r="J323" s="39">
        <v>2022.1</v>
      </c>
      <c r="K323" s="25" t="s">
        <v>73</v>
      </c>
      <c r="L323" s="25" t="s">
        <v>987</v>
      </c>
      <c r="M323" s="39">
        <f t="shared" si="25"/>
        <v>4.4</v>
      </c>
      <c r="N323" s="44">
        <v>4.4</v>
      </c>
      <c r="O323" s="44">
        <v>0</v>
      </c>
      <c r="P323" s="25">
        <v>110</v>
      </c>
      <c r="Q323" s="25">
        <v>402</v>
      </c>
      <c r="R323" s="91">
        <v>6</v>
      </c>
      <c r="S323" s="91">
        <v>20</v>
      </c>
      <c r="T323" s="25" t="s">
        <v>952</v>
      </c>
      <c r="U323" s="25" t="s">
        <v>39</v>
      </c>
      <c r="V323" s="26" t="s">
        <v>68</v>
      </c>
      <c r="W323" s="25" t="s">
        <v>53</v>
      </c>
      <c r="X323" s="8"/>
      <c r="Y323" s="8"/>
      <c r="Z323" s="8"/>
    </row>
    <row r="324" s="11" customFormat="1" ht="22" customHeight="1" spans="1:26">
      <c r="A324" s="24">
        <v>13</v>
      </c>
      <c r="B324" s="25" t="s">
        <v>948</v>
      </c>
      <c r="C324" s="25" t="s">
        <v>988</v>
      </c>
      <c r="D324" s="25" t="s">
        <v>989</v>
      </c>
      <c r="E324" s="25" t="s">
        <v>32</v>
      </c>
      <c r="F324" s="25" t="s">
        <v>64</v>
      </c>
      <c r="G324" s="25" t="s">
        <v>65</v>
      </c>
      <c r="H324" s="25" t="s">
        <v>105</v>
      </c>
      <c r="I324" s="25">
        <v>2022.01</v>
      </c>
      <c r="J324" s="39">
        <v>2022.1</v>
      </c>
      <c r="K324" s="25" t="s">
        <v>73</v>
      </c>
      <c r="L324" s="25" t="s">
        <v>990</v>
      </c>
      <c r="M324" s="39">
        <f t="shared" si="25"/>
        <v>6</v>
      </c>
      <c r="N324" s="44">
        <v>6</v>
      </c>
      <c r="O324" s="44">
        <v>0</v>
      </c>
      <c r="P324" s="25">
        <v>525</v>
      </c>
      <c r="Q324" s="25">
        <v>1899</v>
      </c>
      <c r="R324" s="91">
        <v>32</v>
      </c>
      <c r="S324" s="91">
        <v>90</v>
      </c>
      <c r="T324" s="25" t="s">
        <v>952</v>
      </c>
      <c r="U324" s="25" t="s">
        <v>39</v>
      </c>
      <c r="V324" s="26" t="s">
        <v>68</v>
      </c>
      <c r="W324" s="57" t="s">
        <v>100</v>
      </c>
      <c r="X324" s="8"/>
      <c r="Y324" s="8"/>
      <c r="Z324" s="8"/>
    </row>
    <row r="325" s="11" customFormat="1" ht="22" customHeight="1" spans="1:26">
      <c r="A325" s="24">
        <v>14</v>
      </c>
      <c r="B325" s="25" t="s">
        <v>948</v>
      </c>
      <c r="C325" s="25" t="s">
        <v>988</v>
      </c>
      <c r="D325" s="25" t="s">
        <v>991</v>
      </c>
      <c r="E325" s="25" t="s">
        <v>32</v>
      </c>
      <c r="F325" s="25" t="s">
        <v>58</v>
      </c>
      <c r="G325" s="25" t="s">
        <v>34</v>
      </c>
      <c r="H325" s="25" t="s">
        <v>992</v>
      </c>
      <c r="I325" s="25">
        <v>2022.06</v>
      </c>
      <c r="J325" s="39">
        <v>2022.11</v>
      </c>
      <c r="K325" s="25" t="s">
        <v>86</v>
      </c>
      <c r="L325" s="25" t="s">
        <v>993</v>
      </c>
      <c r="M325" s="39">
        <f t="shared" si="25"/>
        <v>40</v>
      </c>
      <c r="N325" s="40">
        <v>40</v>
      </c>
      <c r="O325" s="41">
        <v>0</v>
      </c>
      <c r="P325" s="71">
        <v>46</v>
      </c>
      <c r="Q325" s="71">
        <v>146</v>
      </c>
      <c r="R325" s="92">
        <v>5</v>
      </c>
      <c r="S325" s="92">
        <v>6</v>
      </c>
      <c r="T325" s="71" t="s">
        <v>952</v>
      </c>
      <c r="U325" s="25" t="s">
        <v>39</v>
      </c>
      <c r="V325" s="26" t="s">
        <v>63</v>
      </c>
      <c r="W325" s="57" t="s">
        <v>100</v>
      </c>
      <c r="X325" s="10"/>
      <c r="Y325" s="10"/>
      <c r="Z325" s="10"/>
    </row>
    <row r="326" s="11" customFormat="1" ht="22" customHeight="1" spans="1:23">
      <c r="A326" s="24">
        <v>15</v>
      </c>
      <c r="B326" s="19" t="s">
        <v>948</v>
      </c>
      <c r="C326" s="19" t="s">
        <v>994</v>
      </c>
      <c r="D326" s="19" t="s">
        <v>995</v>
      </c>
      <c r="E326" s="24" t="s">
        <v>32</v>
      </c>
      <c r="F326" s="24" t="s">
        <v>33</v>
      </c>
      <c r="G326" s="24" t="s">
        <v>34</v>
      </c>
      <c r="H326" s="20" t="s">
        <v>43</v>
      </c>
      <c r="I326" s="24">
        <v>2022.01</v>
      </c>
      <c r="J326" s="42">
        <v>2022.11</v>
      </c>
      <c r="K326" s="24" t="s">
        <v>36</v>
      </c>
      <c r="L326" s="81" t="s">
        <v>996</v>
      </c>
      <c r="M326" s="42">
        <v>6</v>
      </c>
      <c r="N326" s="35">
        <v>6</v>
      </c>
      <c r="O326" s="36">
        <v>0</v>
      </c>
      <c r="P326" s="37">
        <v>38</v>
      </c>
      <c r="Q326" s="37">
        <v>176</v>
      </c>
      <c r="R326" s="88">
        <v>60</v>
      </c>
      <c r="S326" s="88">
        <v>134</v>
      </c>
      <c r="T326" s="20" t="s">
        <v>952</v>
      </c>
      <c r="U326" s="24" t="s">
        <v>39</v>
      </c>
      <c r="V326" s="59" t="s">
        <v>40</v>
      </c>
      <c r="W326" s="20" t="s">
        <v>41</v>
      </c>
    </row>
    <row r="327" s="11" customFormat="1" ht="22" customHeight="1" spans="1:26">
      <c r="A327" s="24">
        <v>1</v>
      </c>
      <c r="B327" s="25" t="s">
        <v>997</v>
      </c>
      <c r="C327" s="25" t="s">
        <v>998</v>
      </c>
      <c r="D327" s="25" t="s">
        <v>999</v>
      </c>
      <c r="E327" s="25" t="s">
        <v>32</v>
      </c>
      <c r="F327" s="25" t="s">
        <v>58</v>
      </c>
      <c r="G327" s="25" t="s">
        <v>34</v>
      </c>
      <c r="H327" s="25" t="s">
        <v>117</v>
      </c>
      <c r="I327" s="25">
        <v>2022.01</v>
      </c>
      <c r="J327" s="39">
        <v>2022.1</v>
      </c>
      <c r="K327" s="25" t="s">
        <v>86</v>
      </c>
      <c r="L327" s="25" t="s">
        <v>1000</v>
      </c>
      <c r="M327" s="39">
        <f t="shared" ref="M327:M337" si="26">SUM(N327:O327)</f>
        <v>9.36</v>
      </c>
      <c r="N327" s="44">
        <v>9.36</v>
      </c>
      <c r="O327" s="44">
        <v>0</v>
      </c>
      <c r="P327" s="25">
        <v>41</v>
      </c>
      <c r="Q327" s="82">
        <v>146</v>
      </c>
      <c r="R327" s="25">
        <v>1</v>
      </c>
      <c r="S327" s="25">
        <v>1</v>
      </c>
      <c r="T327" s="87" t="s">
        <v>1001</v>
      </c>
      <c r="U327" s="25" t="s">
        <v>39</v>
      </c>
      <c r="V327" s="26" t="s">
        <v>119</v>
      </c>
      <c r="W327" s="57" t="s">
        <v>100</v>
      </c>
      <c r="X327" s="8"/>
      <c r="Y327" s="8"/>
      <c r="Z327" s="8"/>
    </row>
    <row r="328" s="11" customFormat="1" ht="22" customHeight="1" spans="1:26">
      <c r="A328" s="17">
        <v>2</v>
      </c>
      <c r="B328" s="18" t="s">
        <v>997</v>
      </c>
      <c r="C328" s="18" t="s">
        <v>1002</v>
      </c>
      <c r="D328" s="19" t="s">
        <v>1003</v>
      </c>
      <c r="E328" s="18" t="s">
        <v>32</v>
      </c>
      <c r="F328" s="18" t="s">
        <v>33</v>
      </c>
      <c r="G328" s="24" t="s">
        <v>34</v>
      </c>
      <c r="H328" s="24" t="s">
        <v>43</v>
      </c>
      <c r="I328" s="18">
        <v>2022.01</v>
      </c>
      <c r="J328" s="18">
        <v>2022.11</v>
      </c>
      <c r="K328" s="18" t="s">
        <v>36</v>
      </c>
      <c r="L328" s="19" t="s">
        <v>1004</v>
      </c>
      <c r="M328" s="18">
        <f>N328+N329</f>
        <v>12</v>
      </c>
      <c r="N328" s="35">
        <v>6</v>
      </c>
      <c r="O328" s="36">
        <v>0</v>
      </c>
      <c r="P328" s="43">
        <v>70</v>
      </c>
      <c r="Q328" s="93">
        <v>260</v>
      </c>
      <c r="R328" s="18">
        <v>13</v>
      </c>
      <c r="S328" s="18">
        <v>30</v>
      </c>
      <c r="T328" s="18" t="s">
        <v>1001</v>
      </c>
      <c r="U328" s="18" t="s">
        <v>39</v>
      </c>
      <c r="V328" s="18" t="s">
        <v>40</v>
      </c>
      <c r="W328" s="94" t="s">
        <v>41</v>
      </c>
      <c r="X328" s="4"/>
      <c r="Y328" s="4"/>
      <c r="Z328" s="4"/>
    </row>
    <row r="329" s="11" customFormat="1" ht="22" customHeight="1" spans="1:23">
      <c r="A329" s="21"/>
      <c r="B329" s="22"/>
      <c r="C329" s="22"/>
      <c r="D329" s="19" t="s">
        <v>1005</v>
      </c>
      <c r="E329" s="22"/>
      <c r="F329" s="22"/>
      <c r="G329" s="24" t="s">
        <v>34</v>
      </c>
      <c r="H329" s="20" t="s">
        <v>1006</v>
      </c>
      <c r="I329" s="22"/>
      <c r="J329" s="22"/>
      <c r="K329" s="22"/>
      <c r="L329" s="19" t="s">
        <v>1007</v>
      </c>
      <c r="M329" s="22"/>
      <c r="N329" s="35">
        <v>6</v>
      </c>
      <c r="O329" s="36">
        <v>0</v>
      </c>
      <c r="P329" s="37">
        <v>113</v>
      </c>
      <c r="Q329" s="95">
        <v>316</v>
      </c>
      <c r="R329" s="22"/>
      <c r="S329" s="22"/>
      <c r="T329" s="22"/>
      <c r="U329" s="22"/>
      <c r="V329" s="22"/>
      <c r="W329" s="96"/>
    </row>
    <row r="330" s="11" customFormat="1" ht="22" customHeight="1" spans="1:26">
      <c r="A330" s="24">
        <v>3</v>
      </c>
      <c r="B330" s="25" t="s">
        <v>997</v>
      </c>
      <c r="C330" s="25" t="s">
        <v>1008</v>
      </c>
      <c r="D330" s="25" t="s">
        <v>1009</v>
      </c>
      <c r="E330" s="25" t="s">
        <v>32</v>
      </c>
      <c r="F330" s="25" t="s">
        <v>54</v>
      </c>
      <c r="G330" s="25" t="s">
        <v>34</v>
      </c>
      <c r="H330" s="25" t="s">
        <v>137</v>
      </c>
      <c r="I330" s="25">
        <v>2022.01</v>
      </c>
      <c r="J330" s="39">
        <v>2022.1</v>
      </c>
      <c r="K330" s="25" t="s">
        <v>36</v>
      </c>
      <c r="L330" s="25" t="s">
        <v>1010</v>
      </c>
      <c r="M330" s="39">
        <f t="shared" si="26"/>
        <v>9.42</v>
      </c>
      <c r="N330" s="44">
        <v>9.42</v>
      </c>
      <c r="O330" s="44">
        <v>0</v>
      </c>
      <c r="P330" s="25">
        <v>55</v>
      </c>
      <c r="Q330" s="82">
        <v>256</v>
      </c>
      <c r="R330" s="25">
        <v>3</v>
      </c>
      <c r="S330" s="25">
        <v>5</v>
      </c>
      <c r="T330" s="87" t="s">
        <v>1001</v>
      </c>
      <c r="U330" s="25" t="s">
        <v>39</v>
      </c>
      <c r="V330" s="26" t="s">
        <v>694</v>
      </c>
      <c r="W330" s="57" t="s">
        <v>100</v>
      </c>
      <c r="X330" s="8"/>
      <c r="Y330" s="8"/>
      <c r="Z330" s="8"/>
    </row>
    <row r="331" s="11" customFormat="1" ht="22" customHeight="1" spans="1:26">
      <c r="A331" s="24">
        <v>4</v>
      </c>
      <c r="B331" s="25" t="s">
        <v>997</v>
      </c>
      <c r="C331" s="25" t="s">
        <v>1008</v>
      </c>
      <c r="D331" s="25" t="s">
        <v>1011</v>
      </c>
      <c r="E331" s="25" t="s">
        <v>32</v>
      </c>
      <c r="F331" s="25" t="s">
        <v>58</v>
      </c>
      <c r="G331" s="25" t="s">
        <v>34</v>
      </c>
      <c r="H331" s="25" t="s">
        <v>1012</v>
      </c>
      <c r="I331" s="25">
        <v>2022.01</v>
      </c>
      <c r="J331" s="39">
        <v>2022.1</v>
      </c>
      <c r="K331" s="25" t="s">
        <v>36</v>
      </c>
      <c r="L331" s="25" t="s">
        <v>1013</v>
      </c>
      <c r="M331" s="39">
        <f t="shared" si="26"/>
        <v>9.02</v>
      </c>
      <c r="N331" s="44">
        <v>9.02</v>
      </c>
      <c r="O331" s="44">
        <v>0</v>
      </c>
      <c r="P331" s="25">
        <v>16</v>
      </c>
      <c r="Q331" s="82">
        <v>92</v>
      </c>
      <c r="R331" s="84">
        <v>0</v>
      </c>
      <c r="S331" s="84">
        <v>0</v>
      </c>
      <c r="T331" s="87" t="s">
        <v>1001</v>
      </c>
      <c r="U331" s="25" t="s">
        <v>39</v>
      </c>
      <c r="V331" s="26" t="s">
        <v>1014</v>
      </c>
      <c r="W331" s="57" t="s">
        <v>100</v>
      </c>
      <c r="X331" s="8"/>
      <c r="Y331" s="8"/>
      <c r="Z331" s="8"/>
    </row>
    <row r="332" s="11" customFormat="1" ht="22" customHeight="1" spans="1:26">
      <c r="A332" s="24">
        <v>5</v>
      </c>
      <c r="B332" s="25" t="s">
        <v>997</v>
      </c>
      <c r="C332" s="25" t="s">
        <v>1008</v>
      </c>
      <c r="D332" s="26" t="s">
        <v>1015</v>
      </c>
      <c r="E332" s="25" t="s">
        <v>32</v>
      </c>
      <c r="F332" s="25" t="s">
        <v>58</v>
      </c>
      <c r="G332" s="25" t="s">
        <v>34</v>
      </c>
      <c r="H332" s="26" t="s">
        <v>1016</v>
      </c>
      <c r="I332" s="25">
        <v>2022.01</v>
      </c>
      <c r="J332" s="39">
        <v>2022.1</v>
      </c>
      <c r="K332" s="26" t="s">
        <v>36</v>
      </c>
      <c r="L332" s="25" t="s">
        <v>1017</v>
      </c>
      <c r="M332" s="39">
        <f t="shared" si="26"/>
        <v>19.49</v>
      </c>
      <c r="N332" s="44">
        <v>19.49</v>
      </c>
      <c r="O332" s="44">
        <v>0</v>
      </c>
      <c r="P332" s="26">
        <v>50</v>
      </c>
      <c r="Q332" s="89">
        <v>210</v>
      </c>
      <c r="R332" s="26">
        <v>2</v>
      </c>
      <c r="S332" s="26">
        <v>5</v>
      </c>
      <c r="T332" s="87" t="s">
        <v>1001</v>
      </c>
      <c r="U332" s="25" t="s">
        <v>39</v>
      </c>
      <c r="V332" s="26" t="s">
        <v>446</v>
      </c>
      <c r="W332" s="57" t="s">
        <v>100</v>
      </c>
      <c r="X332" s="8"/>
      <c r="Y332" s="8"/>
      <c r="Z332" s="8"/>
    </row>
    <row r="333" s="11" customFormat="1" ht="22" customHeight="1" spans="1:26">
      <c r="A333" s="24">
        <v>6</v>
      </c>
      <c r="B333" s="25" t="s">
        <v>997</v>
      </c>
      <c r="C333" s="25" t="s">
        <v>1008</v>
      </c>
      <c r="D333" s="25" t="s">
        <v>1018</v>
      </c>
      <c r="E333" s="26" t="s">
        <v>32</v>
      </c>
      <c r="F333" s="25" t="s">
        <v>58</v>
      </c>
      <c r="G333" s="25" t="s">
        <v>34</v>
      </c>
      <c r="H333" s="25" t="s">
        <v>1012</v>
      </c>
      <c r="I333" s="25">
        <v>2022.06</v>
      </c>
      <c r="J333" s="39">
        <v>2022.11</v>
      </c>
      <c r="K333" s="25" t="s">
        <v>36</v>
      </c>
      <c r="L333" s="25" t="s">
        <v>1019</v>
      </c>
      <c r="M333" s="39">
        <f t="shared" si="26"/>
        <v>46</v>
      </c>
      <c r="N333" s="40">
        <v>46</v>
      </c>
      <c r="O333" s="41">
        <v>0</v>
      </c>
      <c r="P333" s="25">
        <v>370</v>
      </c>
      <c r="Q333" s="82">
        <v>1320</v>
      </c>
      <c r="R333" s="84">
        <v>34</v>
      </c>
      <c r="S333" s="84">
        <v>78</v>
      </c>
      <c r="T333" s="87" t="s">
        <v>1001</v>
      </c>
      <c r="U333" s="25" t="s">
        <v>39</v>
      </c>
      <c r="V333" s="26" t="s">
        <v>63</v>
      </c>
      <c r="W333" s="57" t="s">
        <v>100</v>
      </c>
      <c r="X333" s="10"/>
      <c r="Y333" s="10"/>
      <c r="Z333" s="10"/>
    </row>
    <row r="334" s="11" customFormat="1" ht="22" customHeight="1" spans="1:26">
      <c r="A334" s="24">
        <v>7</v>
      </c>
      <c r="B334" s="25" t="s">
        <v>997</v>
      </c>
      <c r="C334" s="25" t="s">
        <v>1008</v>
      </c>
      <c r="D334" s="25" t="s">
        <v>1020</v>
      </c>
      <c r="E334" s="25" t="s">
        <v>32</v>
      </c>
      <c r="F334" s="25" t="s">
        <v>64</v>
      </c>
      <c r="G334" s="25" t="s">
        <v>65</v>
      </c>
      <c r="H334" s="25" t="s">
        <v>517</v>
      </c>
      <c r="I334" s="25">
        <v>2022.01</v>
      </c>
      <c r="J334" s="39">
        <v>2022.1</v>
      </c>
      <c r="K334" s="25" t="s">
        <v>36</v>
      </c>
      <c r="L334" s="25" t="s">
        <v>1021</v>
      </c>
      <c r="M334" s="39">
        <f t="shared" si="26"/>
        <v>13</v>
      </c>
      <c r="N334" s="44">
        <v>13</v>
      </c>
      <c r="O334" s="44">
        <v>0</v>
      </c>
      <c r="P334" s="25">
        <v>293</v>
      </c>
      <c r="Q334" s="82">
        <v>1096</v>
      </c>
      <c r="R334" s="25">
        <v>13</v>
      </c>
      <c r="S334" s="25">
        <v>27</v>
      </c>
      <c r="T334" s="87" t="s">
        <v>1022</v>
      </c>
      <c r="U334" s="25" t="s">
        <v>39</v>
      </c>
      <c r="V334" s="26" t="s">
        <v>68</v>
      </c>
      <c r="W334" s="57" t="s">
        <v>100</v>
      </c>
      <c r="X334" s="8"/>
      <c r="Y334" s="8"/>
      <c r="Z334" s="8"/>
    </row>
    <row r="335" s="11" customFormat="1" ht="26" customHeight="1" spans="1:26">
      <c r="A335" s="24">
        <v>8</v>
      </c>
      <c r="B335" s="25" t="s">
        <v>997</v>
      </c>
      <c r="C335" s="25" t="s">
        <v>1023</v>
      </c>
      <c r="D335" s="25" t="s">
        <v>1024</v>
      </c>
      <c r="E335" s="25" t="s">
        <v>47</v>
      </c>
      <c r="F335" s="25" t="s">
        <v>34</v>
      </c>
      <c r="G335" s="25" t="s">
        <v>1025</v>
      </c>
      <c r="H335" s="25" t="s">
        <v>1026</v>
      </c>
      <c r="I335" s="25">
        <v>2022.01</v>
      </c>
      <c r="J335" s="39">
        <v>2022.1</v>
      </c>
      <c r="K335" s="25" t="s">
        <v>36</v>
      </c>
      <c r="L335" s="25" t="s">
        <v>1027</v>
      </c>
      <c r="M335" s="39">
        <f t="shared" si="26"/>
        <v>47.46</v>
      </c>
      <c r="N335" s="44">
        <v>47.46</v>
      </c>
      <c r="O335" s="44">
        <v>0</v>
      </c>
      <c r="P335" s="25">
        <v>79</v>
      </c>
      <c r="Q335" s="82">
        <v>324</v>
      </c>
      <c r="R335" s="25">
        <v>4</v>
      </c>
      <c r="S335" s="25">
        <v>18</v>
      </c>
      <c r="T335" s="87" t="s">
        <v>1001</v>
      </c>
      <c r="U335" s="26" t="s">
        <v>51</v>
      </c>
      <c r="V335" s="26" t="s">
        <v>1028</v>
      </c>
      <c r="W335" s="25" t="s">
        <v>53</v>
      </c>
      <c r="X335" s="8"/>
      <c r="Y335" s="8"/>
      <c r="Z335" s="8"/>
    </row>
    <row r="336" s="11" customFormat="1" ht="22" customHeight="1" spans="1:26">
      <c r="A336" s="24">
        <v>9</v>
      </c>
      <c r="B336" s="25" t="s">
        <v>997</v>
      </c>
      <c r="C336" s="25" t="s">
        <v>1023</v>
      </c>
      <c r="D336" s="25" t="s">
        <v>1024</v>
      </c>
      <c r="E336" s="25" t="s">
        <v>32</v>
      </c>
      <c r="F336" s="25" t="s">
        <v>54</v>
      </c>
      <c r="G336" s="25" t="s">
        <v>34</v>
      </c>
      <c r="H336" s="25" t="s">
        <v>163</v>
      </c>
      <c r="I336" s="25">
        <v>2022.01</v>
      </c>
      <c r="J336" s="39">
        <v>2022.1</v>
      </c>
      <c r="K336" s="25" t="s">
        <v>36</v>
      </c>
      <c r="L336" s="25" t="s">
        <v>1029</v>
      </c>
      <c r="M336" s="39">
        <f t="shared" si="26"/>
        <v>28.48</v>
      </c>
      <c r="N336" s="44">
        <v>28.48</v>
      </c>
      <c r="O336" s="44">
        <v>0</v>
      </c>
      <c r="P336" s="25">
        <v>79</v>
      </c>
      <c r="Q336" s="25">
        <v>324</v>
      </c>
      <c r="R336" s="91">
        <v>4</v>
      </c>
      <c r="S336" s="91">
        <v>18</v>
      </c>
      <c r="T336" s="25" t="s">
        <v>1001</v>
      </c>
      <c r="U336" s="25" t="s">
        <v>39</v>
      </c>
      <c r="V336" s="26" t="s">
        <v>694</v>
      </c>
      <c r="W336" s="25" t="s">
        <v>53</v>
      </c>
      <c r="X336" s="8"/>
      <c r="Y336" s="8"/>
      <c r="Z336" s="8"/>
    </row>
    <row r="337" s="11" customFormat="1" ht="22" customHeight="1" spans="1:26">
      <c r="A337" s="24">
        <v>10</v>
      </c>
      <c r="B337" s="25" t="s">
        <v>997</v>
      </c>
      <c r="C337" s="25" t="s">
        <v>1023</v>
      </c>
      <c r="D337" s="25" t="s">
        <v>1030</v>
      </c>
      <c r="E337" s="26" t="s">
        <v>32</v>
      </c>
      <c r="F337" s="25" t="s">
        <v>64</v>
      </c>
      <c r="G337" s="25" t="s">
        <v>34</v>
      </c>
      <c r="H337" s="25" t="s">
        <v>1031</v>
      </c>
      <c r="I337" s="25">
        <v>2022.06</v>
      </c>
      <c r="J337" s="39">
        <v>2022.11</v>
      </c>
      <c r="K337" s="25" t="s">
        <v>36</v>
      </c>
      <c r="L337" s="25" t="s">
        <v>1032</v>
      </c>
      <c r="M337" s="39">
        <f t="shared" si="26"/>
        <v>30</v>
      </c>
      <c r="N337" s="40">
        <v>30</v>
      </c>
      <c r="O337" s="41">
        <v>0</v>
      </c>
      <c r="P337" s="26">
        <v>34</v>
      </c>
      <c r="Q337" s="26">
        <v>126</v>
      </c>
      <c r="R337" s="97">
        <v>4</v>
      </c>
      <c r="S337" s="97">
        <v>11</v>
      </c>
      <c r="T337" s="25" t="s">
        <v>1001</v>
      </c>
      <c r="U337" s="25" t="s">
        <v>39</v>
      </c>
      <c r="V337" s="25" t="s">
        <v>253</v>
      </c>
      <c r="W337" s="25" t="s">
        <v>53</v>
      </c>
      <c r="X337" s="10"/>
      <c r="Y337" s="10"/>
      <c r="Z337" s="10"/>
    </row>
    <row r="338" s="11" customFormat="1" ht="22" customHeight="1" spans="1:23">
      <c r="A338" s="17">
        <v>11</v>
      </c>
      <c r="B338" s="18" t="s">
        <v>997</v>
      </c>
      <c r="C338" s="18" t="s">
        <v>1033</v>
      </c>
      <c r="D338" s="19" t="s">
        <v>1034</v>
      </c>
      <c r="E338" s="18" t="s">
        <v>32</v>
      </c>
      <c r="F338" s="18" t="s">
        <v>33</v>
      </c>
      <c r="G338" s="24" t="s">
        <v>34</v>
      </c>
      <c r="H338" s="20" t="s">
        <v>266</v>
      </c>
      <c r="I338" s="18">
        <v>2022.01</v>
      </c>
      <c r="J338" s="18">
        <v>2022.11</v>
      </c>
      <c r="K338" s="18" t="s">
        <v>36</v>
      </c>
      <c r="L338" s="19" t="s">
        <v>1035</v>
      </c>
      <c r="M338" s="18">
        <f>N338+N339</f>
        <v>12</v>
      </c>
      <c r="N338" s="35">
        <v>6</v>
      </c>
      <c r="O338" s="36">
        <v>0</v>
      </c>
      <c r="P338" s="37">
        <v>25</v>
      </c>
      <c r="Q338" s="37">
        <v>82</v>
      </c>
      <c r="R338" s="18">
        <v>2</v>
      </c>
      <c r="S338" s="18">
        <v>5</v>
      </c>
      <c r="T338" s="18" t="s">
        <v>1001</v>
      </c>
      <c r="U338" s="18" t="s">
        <v>39</v>
      </c>
      <c r="V338" s="18" t="s">
        <v>40</v>
      </c>
      <c r="W338" s="51" t="s">
        <v>41</v>
      </c>
    </row>
    <row r="339" s="11" customFormat="1" ht="22" customHeight="1" spans="1:23">
      <c r="A339" s="21"/>
      <c r="B339" s="22"/>
      <c r="C339" s="22"/>
      <c r="D339" s="19" t="s">
        <v>1036</v>
      </c>
      <c r="E339" s="22"/>
      <c r="F339" s="22"/>
      <c r="G339" s="24" t="s">
        <v>34</v>
      </c>
      <c r="H339" s="20" t="s">
        <v>43</v>
      </c>
      <c r="I339" s="22"/>
      <c r="J339" s="22"/>
      <c r="K339" s="22"/>
      <c r="L339" s="19" t="s">
        <v>1037</v>
      </c>
      <c r="M339" s="22"/>
      <c r="N339" s="35">
        <v>6</v>
      </c>
      <c r="O339" s="36">
        <v>0</v>
      </c>
      <c r="P339" s="37">
        <v>44</v>
      </c>
      <c r="Q339" s="37">
        <v>120</v>
      </c>
      <c r="R339" s="22"/>
      <c r="S339" s="22"/>
      <c r="T339" s="22"/>
      <c r="U339" s="22"/>
      <c r="V339" s="22"/>
      <c r="W339" s="55"/>
    </row>
    <row r="340" s="11" customFormat="1" ht="22" customHeight="1" spans="1:26">
      <c r="A340" s="24">
        <v>12</v>
      </c>
      <c r="B340" s="25" t="s">
        <v>997</v>
      </c>
      <c r="C340" s="25" t="s">
        <v>1038</v>
      </c>
      <c r="D340" s="25" t="s">
        <v>1039</v>
      </c>
      <c r="E340" s="25" t="s">
        <v>32</v>
      </c>
      <c r="F340" s="25" t="s">
        <v>58</v>
      </c>
      <c r="G340" s="25" t="s">
        <v>34</v>
      </c>
      <c r="H340" s="25" t="s">
        <v>1012</v>
      </c>
      <c r="I340" s="25">
        <v>2022.01</v>
      </c>
      <c r="J340" s="39">
        <v>2022.1</v>
      </c>
      <c r="K340" s="25" t="s">
        <v>36</v>
      </c>
      <c r="L340" s="25" t="s">
        <v>1040</v>
      </c>
      <c r="M340" s="39">
        <f t="shared" ref="M340:M361" si="27">SUM(N340:O340)</f>
        <v>9.17</v>
      </c>
      <c r="N340" s="44">
        <v>9.17</v>
      </c>
      <c r="O340" s="44">
        <v>0</v>
      </c>
      <c r="P340" s="25">
        <v>59</v>
      </c>
      <c r="Q340" s="25">
        <v>215</v>
      </c>
      <c r="R340" s="78">
        <v>4</v>
      </c>
      <c r="S340" s="78">
        <v>13</v>
      </c>
      <c r="T340" s="25" t="s">
        <v>1001</v>
      </c>
      <c r="U340" s="25" t="s">
        <v>39</v>
      </c>
      <c r="V340" s="26" t="s">
        <v>156</v>
      </c>
      <c r="W340" s="57" t="s">
        <v>100</v>
      </c>
      <c r="X340" s="8"/>
      <c r="Y340" s="8"/>
      <c r="Z340" s="8"/>
    </row>
    <row r="341" s="11" customFormat="1" ht="22" customHeight="1" spans="1:26">
      <c r="A341" s="24">
        <v>13</v>
      </c>
      <c r="B341" s="25" t="s">
        <v>997</v>
      </c>
      <c r="C341" s="25" t="s">
        <v>1038</v>
      </c>
      <c r="D341" s="25" t="s">
        <v>1041</v>
      </c>
      <c r="E341" s="25" t="s">
        <v>32</v>
      </c>
      <c r="F341" s="25" t="s">
        <v>64</v>
      </c>
      <c r="G341" s="25" t="s">
        <v>34</v>
      </c>
      <c r="H341" s="25" t="s">
        <v>163</v>
      </c>
      <c r="I341" s="25">
        <v>2022.01</v>
      </c>
      <c r="J341" s="39">
        <v>2022.1</v>
      </c>
      <c r="K341" s="25" t="s">
        <v>36</v>
      </c>
      <c r="L341" s="25" t="s">
        <v>1042</v>
      </c>
      <c r="M341" s="39">
        <f t="shared" si="27"/>
        <v>8.15</v>
      </c>
      <c r="N341" s="44">
        <v>8.15</v>
      </c>
      <c r="O341" s="44">
        <v>0</v>
      </c>
      <c r="P341" s="25">
        <v>192</v>
      </c>
      <c r="Q341" s="25">
        <v>602</v>
      </c>
      <c r="R341" s="25">
        <v>8</v>
      </c>
      <c r="S341" s="25">
        <v>27</v>
      </c>
      <c r="T341" s="25" t="s">
        <v>1001</v>
      </c>
      <c r="U341" s="25" t="s">
        <v>39</v>
      </c>
      <c r="V341" s="26" t="s">
        <v>694</v>
      </c>
      <c r="W341" s="57" t="s">
        <v>100</v>
      </c>
      <c r="X341" s="8"/>
      <c r="Y341" s="8"/>
      <c r="Z341" s="8"/>
    </row>
    <row r="342" s="11" customFormat="1" ht="22" customHeight="1" spans="1:26">
      <c r="A342" s="24">
        <v>14</v>
      </c>
      <c r="B342" s="25" t="s">
        <v>997</v>
      </c>
      <c r="C342" s="25" t="s">
        <v>1038</v>
      </c>
      <c r="D342" s="25" t="s">
        <v>1043</v>
      </c>
      <c r="E342" s="25" t="s">
        <v>32</v>
      </c>
      <c r="F342" s="25" t="s">
        <v>64</v>
      </c>
      <c r="G342" s="25" t="s">
        <v>65</v>
      </c>
      <c r="H342" s="25" t="s">
        <v>517</v>
      </c>
      <c r="I342" s="25">
        <v>2022.01</v>
      </c>
      <c r="J342" s="39">
        <v>2022.1</v>
      </c>
      <c r="K342" s="25" t="s">
        <v>36</v>
      </c>
      <c r="L342" s="25" t="s">
        <v>1044</v>
      </c>
      <c r="M342" s="39">
        <f t="shared" si="27"/>
        <v>10</v>
      </c>
      <c r="N342" s="44">
        <v>10</v>
      </c>
      <c r="O342" s="44">
        <v>0</v>
      </c>
      <c r="P342" s="25">
        <v>236</v>
      </c>
      <c r="Q342" s="25">
        <v>749</v>
      </c>
      <c r="R342" s="78">
        <v>9</v>
      </c>
      <c r="S342" s="78">
        <v>33</v>
      </c>
      <c r="T342" s="25" t="s">
        <v>1022</v>
      </c>
      <c r="U342" s="25" t="s">
        <v>39</v>
      </c>
      <c r="V342" s="26" t="s">
        <v>68</v>
      </c>
      <c r="W342" s="57" t="s">
        <v>100</v>
      </c>
      <c r="X342" s="8"/>
      <c r="Y342" s="8"/>
      <c r="Z342" s="8"/>
    </row>
    <row r="343" s="11" customFormat="1" ht="22" customHeight="1" spans="1:26">
      <c r="A343" s="24">
        <v>15</v>
      </c>
      <c r="B343" s="25" t="s">
        <v>997</v>
      </c>
      <c r="C343" s="25" t="s">
        <v>1045</v>
      </c>
      <c r="D343" s="25" t="s">
        <v>1046</v>
      </c>
      <c r="E343" s="25" t="s">
        <v>32</v>
      </c>
      <c r="F343" s="25" t="s">
        <v>58</v>
      </c>
      <c r="G343" s="25" t="s">
        <v>34</v>
      </c>
      <c r="H343" s="25" t="s">
        <v>154</v>
      </c>
      <c r="I343" s="25">
        <v>2022.01</v>
      </c>
      <c r="J343" s="39">
        <v>2022.1</v>
      </c>
      <c r="K343" s="25" t="s">
        <v>36</v>
      </c>
      <c r="L343" s="25" t="s">
        <v>1047</v>
      </c>
      <c r="M343" s="39">
        <f t="shared" si="27"/>
        <v>47.03</v>
      </c>
      <c r="N343" s="44">
        <v>47.03</v>
      </c>
      <c r="O343" s="44">
        <v>0</v>
      </c>
      <c r="P343" s="25">
        <v>119</v>
      </c>
      <c r="Q343" s="25">
        <v>382</v>
      </c>
      <c r="R343" s="78">
        <v>10</v>
      </c>
      <c r="S343" s="78">
        <v>26</v>
      </c>
      <c r="T343" s="25" t="s">
        <v>1001</v>
      </c>
      <c r="U343" s="25" t="s">
        <v>39</v>
      </c>
      <c r="V343" s="26" t="s">
        <v>1048</v>
      </c>
      <c r="W343" s="25" t="s">
        <v>77</v>
      </c>
      <c r="X343" s="8"/>
      <c r="Y343" s="8"/>
      <c r="Z343" s="8"/>
    </row>
    <row r="344" s="11" customFormat="1" ht="22" customHeight="1" spans="1:26">
      <c r="A344" s="24">
        <v>16</v>
      </c>
      <c r="B344" s="25" t="s">
        <v>997</v>
      </c>
      <c r="C344" s="25" t="s">
        <v>1045</v>
      </c>
      <c r="D344" s="25" t="s">
        <v>1049</v>
      </c>
      <c r="E344" s="25" t="s">
        <v>32</v>
      </c>
      <c r="F344" s="25" t="s">
        <v>58</v>
      </c>
      <c r="G344" s="25" t="s">
        <v>34</v>
      </c>
      <c r="H344" s="25" t="s">
        <v>154</v>
      </c>
      <c r="I344" s="25">
        <v>2022.01</v>
      </c>
      <c r="J344" s="39">
        <v>2022.1</v>
      </c>
      <c r="K344" s="25" t="s">
        <v>36</v>
      </c>
      <c r="L344" s="25" t="s">
        <v>1050</v>
      </c>
      <c r="M344" s="39">
        <f t="shared" si="27"/>
        <v>6.78</v>
      </c>
      <c r="N344" s="44">
        <v>6.78</v>
      </c>
      <c r="O344" s="44">
        <v>0</v>
      </c>
      <c r="P344" s="25">
        <v>44</v>
      </c>
      <c r="Q344" s="25">
        <v>137</v>
      </c>
      <c r="R344" s="78">
        <v>1</v>
      </c>
      <c r="S344" s="78">
        <v>1</v>
      </c>
      <c r="T344" s="25" t="s">
        <v>1001</v>
      </c>
      <c r="U344" s="25" t="s">
        <v>39</v>
      </c>
      <c r="V344" s="26" t="s">
        <v>156</v>
      </c>
      <c r="W344" s="25" t="s">
        <v>77</v>
      </c>
      <c r="X344" s="8"/>
      <c r="Y344" s="8"/>
      <c r="Z344" s="8"/>
    </row>
    <row r="345" s="11" customFormat="1" ht="22" customHeight="1" spans="1:26">
      <c r="A345" s="24">
        <v>17</v>
      </c>
      <c r="B345" s="25" t="s">
        <v>997</v>
      </c>
      <c r="C345" s="25" t="s">
        <v>1045</v>
      </c>
      <c r="D345" s="25" t="s">
        <v>1051</v>
      </c>
      <c r="E345" s="25" t="s">
        <v>32</v>
      </c>
      <c r="F345" s="25" t="s">
        <v>64</v>
      </c>
      <c r="G345" s="25" t="s">
        <v>34</v>
      </c>
      <c r="H345" s="25" t="s">
        <v>163</v>
      </c>
      <c r="I345" s="25">
        <v>2022.01</v>
      </c>
      <c r="J345" s="39">
        <v>2022.1</v>
      </c>
      <c r="K345" s="25" t="s">
        <v>36</v>
      </c>
      <c r="L345" s="25" t="s">
        <v>1052</v>
      </c>
      <c r="M345" s="39">
        <f t="shared" si="27"/>
        <v>45.41</v>
      </c>
      <c r="N345" s="44">
        <v>45.41</v>
      </c>
      <c r="O345" s="44">
        <v>0</v>
      </c>
      <c r="P345" s="25">
        <v>43</v>
      </c>
      <c r="Q345" s="25">
        <v>143</v>
      </c>
      <c r="R345" s="78">
        <v>3</v>
      </c>
      <c r="S345" s="78">
        <v>8</v>
      </c>
      <c r="T345" s="25" t="s">
        <v>1001</v>
      </c>
      <c r="U345" s="25" t="s">
        <v>39</v>
      </c>
      <c r="V345" s="26" t="s">
        <v>694</v>
      </c>
      <c r="W345" s="25" t="s">
        <v>77</v>
      </c>
      <c r="X345" s="8"/>
      <c r="Y345" s="8"/>
      <c r="Z345" s="8"/>
    </row>
    <row r="346" s="11" customFormat="1" ht="22" customHeight="1" spans="1:26">
      <c r="A346" s="24">
        <v>18</v>
      </c>
      <c r="B346" s="25" t="s">
        <v>997</v>
      </c>
      <c r="C346" s="25" t="s">
        <v>1045</v>
      </c>
      <c r="D346" s="25" t="s">
        <v>1046</v>
      </c>
      <c r="E346" s="25" t="s">
        <v>32</v>
      </c>
      <c r="F346" s="25" t="s">
        <v>64</v>
      </c>
      <c r="G346" s="25" t="s">
        <v>34</v>
      </c>
      <c r="H346" s="25" t="s">
        <v>163</v>
      </c>
      <c r="I346" s="25">
        <v>2022.01</v>
      </c>
      <c r="J346" s="39">
        <v>2022.1</v>
      </c>
      <c r="K346" s="25" t="s">
        <v>36</v>
      </c>
      <c r="L346" s="25" t="s">
        <v>1053</v>
      </c>
      <c r="M346" s="39">
        <f t="shared" si="27"/>
        <v>47.31</v>
      </c>
      <c r="N346" s="44">
        <v>47.31</v>
      </c>
      <c r="O346" s="44">
        <v>0</v>
      </c>
      <c r="P346" s="25">
        <v>119</v>
      </c>
      <c r="Q346" s="25">
        <v>382</v>
      </c>
      <c r="R346" s="78">
        <v>10</v>
      </c>
      <c r="S346" s="78">
        <v>26</v>
      </c>
      <c r="T346" s="25" t="s">
        <v>1001</v>
      </c>
      <c r="U346" s="25" t="s">
        <v>39</v>
      </c>
      <c r="V346" s="26" t="s">
        <v>694</v>
      </c>
      <c r="W346" s="25" t="s">
        <v>77</v>
      </c>
      <c r="X346" s="8"/>
      <c r="Y346" s="8"/>
      <c r="Z346" s="8"/>
    </row>
    <row r="347" s="11" customFormat="1" ht="22" customHeight="1" spans="1:26">
      <c r="A347" s="24">
        <v>19</v>
      </c>
      <c r="B347" s="25" t="s">
        <v>997</v>
      </c>
      <c r="C347" s="25" t="s">
        <v>1045</v>
      </c>
      <c r="D347" s="25" t="s">
        <v>1046</v>
      </c>
      <c r="E347" s="25" t="s">
        <v>32</v>
      </c>
      <c r="F347" s="25" t="s">
        <v>64</v>
      </c>
      <c r="G347" s="25" t="s">
        <v>34</v>
      </c>
      <c r="H347" s="25" t="s">
        <v>163</v>
      </c>
      <c r="I347" s="25">
        <v>2022.01</v>
      </c>
      <c r="J347" s="39">
        <v>2022.1</v>
      </c>
      <c r="K347" s="25" t="s">
        <v>36</v>
      </c>
      <c r="L347" s="25" t="s">
        <v>1054</v>
      </c>
      <c r="M347" s="39">
        <f t="shared" si="27"/>
        <v>47.03</v>
      </c>
      <c r="N347" s="44">
        <v>47.03</v>
      </c>
      <c r="O347" s="44">
        <v>0</v>
      </c>
      <c r="P347" s="25">
        <v>119</v>
      </c>
      <c r="Q347" s="25">
        <v>382</v>
      </c>
      <c r="R347" s="78">
        <v>10</v>
      </c>
      <c r="S347" s="78">
        <v>26</v>
      </c>
      <c r="T347" s="25" t="s">
        <v>1001</v>
      </c>
      <c r="U347" s="25" t="s">
        <v>39</v>
      </c>
      <c r="V347" s="26" t="s">
        <v>694</v>
      </c>
      <c r="W347" s="25" t="s">
        <v>77</v>
      </c>
      <c r="X347" s="8"/>
      <c r="Y347" s="8"/>
      <c r="Z347" s="8"/>
    </row>
    <row r="348" s="11" customFormat="1" ht="22" customHeight="1" spans="1:26">
      <c r="A348" s="24">
        <v>20</v>
      </c>
      <c r="B348" s="25" t="s">
        <v>997</v>
      </c>
      <c r="C348" s="25" t="s">
        <v>1045</v>
      </c>
      <c r="D348" s="26" t="s">
        <v>1055</v>
      </c>
      <c r="E348" s="25" t="s">
        <v>32</v>
      </c>
      <c r="F348" s="25" t="s">
        <v>64</v>
      </c>
      <c r="G348" s="25" t="s">
        <v>34</v>
      </c>
      <c r="H348" s="25" t="s">
        <v>163</v>
      </c>
      <c r="I348" s="25">
        <v>2022.01</v>
      </c>
      <c r="J348" s="39">
        <v>2022.1</v>
      </c>
      <c r="K348" s="26" t="s">
        <v>36</v>
      </c>
      <c r="L348" s="25" t="s">
        <v>1056</v>
      </c>
      <c r="M348" s="39">
        <f t="shared" si="27"/>
        <v>6.88</v>
      </c>
      <c r="N348" s="44">
        <v>6.88</v>
      </c>
      <c r="O348" s="44">
        <v>0</v>
      </c>
      <c r="P348" s="26">
        <v>200</v>
      </c>
      <c r="Q348" s="26">
        <v>642</v>
      </c>
      <c r="R348" s="26">
        <v>14</v>
      </c>
      <c r="S348" s="26">
        <v>39</v>
      </c>
      <c r="T348" s="25" t="s">
        <v>1001</v>
      </c>
      <c r="U348" s="25" t="s">
        <v>39</v>
      </c>
      <c r="V348" s="26" t="s">
        <v>694</v>
      </c>
      <c r="W348" s="25" t="s">
        <v>77</v>
      </c>
      <c r="X348" s="8"/>
      <c r="Y348" s="8"/>
      <c r="Z348" s="8"/>
    </row>
    <row r="349" s="11" customFormat="1" ht="22" customHeight="1" spans="1:26">
      <c r="A349" s="24">
        <v>21</v>
      </c>
      <c r="B349" s="25" t="s">
        <v>997</v>
      </c>
      <c r="C349" s="25" t="s">
        <v>1045</v>
      </c>
      <c r="D349" s="25" t="s">
        <v>1057</v>
      </c>
      <c r="E349" s="25" t="s">
        <v>32</v>
      </c>
      <c r="F349" s="25" t="s">
        <v>64</v>
      </c>
      <c r="G349" s="25" t="s">
        <v>34</v>
      </c>
      <c r="H349" s="25" t="s">
        <v>163</v>
      </c>
      <c r="I349" s="25">
        <v>2022.01</v>
      </c>
      <c r="J349" s="39">
        <v>2022.1</v>
      </c>
      <c r="K349" s="25" t="s">
        <v>86</v>
      </c>
      <c r="L349" s="25" t="s">
        <v>1058</v>
      </c>
      <c r="M349" s="39">
        <f t="shared" si="27"/>
        <v>10.8</v>
      </c>
      <c r="N349" s="44">
        <v>10.8</v>
      </c>
      <c r="O349" s="44">
        <v>0</v>
      </c>
      <c r="P349" s="25">
        <v>43</v>
      </c>
      <c r="Q349" s="25">
        <v>143</v>
      </c>
      <c r="R349" s="25">
        <v>3</v>
      </c>
      <c r="S349" s="25">
        <v>8</v>
      </c>
      <c r="T349" s="25" t="s">
        <v>1001</v>
      </c>
      <c r="U349" s="25" t="s">
        <v>39</v>
      </c>
      <c r="V349" s="26" t="s">
        <v>694</v>
      </c>
      <c r="W349" s="25" t="s">
        <v>77</v>
      </c>
      <c r="X349" s="8"/>
      <c r="Y349" s="8"/>
      <c r="Z349" s="8"/>
    </row>
    <row r="350" s="11" customFormat="1" ht="29" customHeight="1" spans="1:26">
      <c r="A350" s="24">
        <v>331</v>
      </c>
      <c r="B350" s="25" t="s">
        <v>1059</v>
      </c>
      <c r="C350" s="25" t="s">
        <v>1060</v>
      </c>
      <c r="D350" s="25" t="s">
        <v>1060</v>
      </c>
      <c r="E350" s="25" t="s">
        <v>32</v>
      </c>
      <c r="F350" s="25" t="s">
        <v>54</v>
      </c>
      <c r="G350" s="25" t="s">
        <v>34</v>
      </c>
      <c r="H350" s="25" t="s">
        <v>1061</v>
      </c>
      <c r="I350" s="25">
        <v>2022.01</v>
      </c>
      <c r="J350" s="39">
        <v>2022.1</v>
      </c>
      <c r="K350" s="25" t="s">
        <v>36</v>
      </c>
      <c r="L350" s="25" t="s">
        <v>1062</v>
      </c>
      <c r="M350" s="39">
        <f t="shared" si="27"/>
        <v>48</v>
      </c>
      <c r="N350" s="44">
        <v>48</v>
      </c>
      <c r="O350" s="44">
        <v>0</v>
      </c>
      <c r="P350" s="25">
        <v>8445</v>
      </c>
      <c r="Q350" s="25">
        <v>42504</v>
      </c>
      <c r="R350" s="25">
        <v>345</v>
      </c>
      <c r="S350" s="25">
        <v>894</v>
      </c>
      <c r="T350" s="25" t="s">
        <v>1063</v>
      </c>
      <c r="U350" s="25" t="s">
        <v>39</v>
      </c>
      <c r="V350" s="26" t="s">
        <v>1064</v>
      </c>
      <c r="W350" s="25" t="s">
        <v>1065</v>
      </c>
      <c r="X350" s="8"/>
      <c r="Y350" s="8"/>
      <c r="Z350" s="8"/>
    </row>
    <row r="351" s="5" customFormat="1" ht="29" customHeight="1" spans="1:26">
      <c r="A351" s="24">
        <v>332</v>
      </c>
      <c r="B351" s="25" t="s">
        <v>1066</v>
      </c>
      <c r="C351" s="25" t="s">
        <v>1067</v>
      </c>
      <c r="D351" s="25" t="s">
        <v>1067</v>
      </c>
      <c r="E351" s="25" t="s">
        <v>32</v>
      </c>
      <c r="F351" s="25" t="s">
        <v>54</v>
      </c>
      <c r="G351" s="25" t="s">
        <v>34</v>
      </c>
      <c r="H351" s="25" t="s">
        <v>1068</v>
      </c>
      <c r="I351" s="25">
        <v>2022.01</v>
      </c>
      <c r="J351" s="39">
        <v>2022.1</v>
      </c>
      <c r="K351" s="25" t="s">
        <v>36</v>
      </c>
      <c r="L351" s="25" t="s">
        <v>1069</v>
      </c>
      <c r="M351" s="39">
        <f t="shared" si="27"/>
        <v>17</v>
      </c>
      <c r="N351" s="44">
        <v>17</v>
      </c>
      <c r="O351" s="44">
        <v>0</v>
      </c>
      <c r="P351" s="25">
        <v>11475</v>
      </c>
      <c r="Q351" s="25">
        <v>214683</v>
      </c>
      <c r="R351" s="25">
        <v>733</v>
      </c>
      <c r="S351" s="25">
        <v>1770</v>
      </c>
      <c r="T351" s="25" t="s">
        <v>1063</v>
      </c>
      <c r="U351" s="25" t="s">
        <v>39</v>
      </c>
      <c r="V351" s="26" t="s">
        <v>1070</v>
      </c>
      <c r="W351" s="25"/>
      <c r="X351" s="8"/>
      <c r="Y351" s="8"/>
      <c r="Z351" s="8"/>
    </row>
    <row r="352" s="5" customFormat="1" ht="29" customHeight="1" spans="1:26">
      <c r="A352" s="24">
        <v>333</v>
      </c>
      <c r="B352" s="26" t="s">
        <v>1066</v>
      </c>
      <c r="C352" s="26" t="s">
        <v>1071</v>
      </c>
      <c r="D352" s="26" t="s">
        <v>1071</v>
      </c>
      <c r="E352" s="25" t="s">
        <v>1072</v>
      </c>
      <c r="F352" s="25" t="s">
        <v>1073</v>
      </c>
      <c r="G352" s="25" t="s">
        <v>34</v>
      </c>
      <c r="H352" s="25" t="s">
        <v>1073</v>
      </c>
      <c r="I352" s="25">
        <v>2022.01</v>
      </c>
      <c r="J352" s="39">
        <v>2022.1</v>
      </c>
      <c r="K352" s="25"/>
      <c r="L352" s="25" t="s">
        <v>1074</v>
      </c>
      <c r="M352" s="39">
        <f t="shared" si="27"/>
        <v>25.8</v>
      </c>
      <c r="N352" s="44">
        <v>25.8</v>
      </c>
      <c r="O352" s="44">
        <v>0</v>
      </c>
      <c r="P352" s="25">
        <v>129</v>
      </c>
      <c r="Q352" s="25">
        <v>215</v>
      </c>
      <c r="R352" s="25">
        <v>129</v>
      </c>
      <c r="S352" s="25">
        <v>215</v>
      </c>
      <c r="T352" s="26" t="s">
        <v>1075</v>
      </c>
      <c r="U352" s="25" t="s">
        <v>1076</v>
      </c>
      <c r="V352" s="25" t="s">
        <v>1077</v>
      </c>
      <c r="W352" s="25"/>
      <c r="X352" s="8"/>
      <c r="Y352" s="8"/>
      <c r="Z352" s="8"/>
    </row>
    <row r="353" s="10" customFormat="1" ht="29" customHeight="1" spans="1:23">
      <c r="A353" s="24">
        <v>334</v>
      </c>
      <c r="B353" s="25" t="s">
        <v>1078</v>
      </c>
      <c r="C353" s="25" t="s">
        <v>1066</v>
      </c>
      <c r="D353" s="25" t="s">
        <v>1067</v>
      </c>
      <c r="E353" s="25" t="s">
        <v>1079</v>
      </c>
      <c r="F353" s="25" t="s">
        <v>1079</v>
      </c>
      <c r="G353" s="25" t="s">
        <v>34</v>
      </c>
      <c r="H353" s="25" t="s">
        <v>1080</v>
      </c>
      <c r="I353" s="25">
        <v>2022.01</v>
      </c>
      <c r="J353" s="39">
        <v>2022.04</v>
      </c>
      <c r="K353" s="25"/>
      <c r="L353" s="25" t="s">
        <v>1081</v>
      </c>
      <c r="M353" s="39">
        <f t="shared" si="27"/>
        <v>38.5403</v>
      </c>
      <c r="N353" s="90">
        <v>38.5403</v>
      </c>
      <c r="O353" s="41">
        <v>0</v>
      </c>
      <c r="P353" s="25">
        <v>44</v>
      </c>
      <c r="Q353" s="25">
        <v>147</v>
      </c>
      <c r="R353" s="25">
        <v>2</v>
      </c>
      <c r="S353" s="25">
        <v>7</v>
      </c>
      <c r="T353" s="25" t="s">
        <v>1078</v>
      </c>
      <c r="U353" s="25" t="s">
        <v>39</v>
      </c>
      <c r="V353" s="26" t="s">
        <v>1082</v>
      </c>
      <c r="W353" s="98"/>
    </row>
    <row r="354" s="10" customFormat="1" ht="29" customHeight="1" spans="1:23">
      <c r="A354" s="24">
        <v>335</v>
      </c>
      <c r="B354" s="25" t="s">
        <v>1078</v>
      </c>
      <c r="C354" s="25" t="s">
        <v>1066</v>
      </c>
      <c r="D354" s="25" t="s">
        <v>1067</v>
      </c>
      <c r="E354" s="25" t="s">
        <v>1079</v>
      </c>
      <c r="F354" s="25" t="s">
        <v>1079</v>
      </c>
      <c r="G354" s="25" t="s">
        <v>34</v>
      </c>
      <c r="H354" s="25" t="s">
        <v>1080</v>
      </c>
      <c r="I354" s="25">
        <v>2022.05</v>
      </c>
      <c r="J354" s="39">
        <v>2022.07</v>
      </c>
      <c r="K354" s="25"/>
      <c r="L354" s="25" t="s">
        <v>1083</v>
      </c>
      <c r="M354" s="39">
        <f t="shared" si="27"/>
        <v>19.1793</v>
      </c>
      <c r="N354" s="90">
        <v>19.1793</v>
      </c>
      <c r="O354" s="41">
        <v>0</v>
      </c>
      <c r="P354" s="25">
        <v>44</v>
      </c>
      <c r="Q354" s="25">
        <v>147</v>
      </c>
      <c r="R354" s="25">
        <v>2</v>
      </c>
      <c r="S354" s="25">
        <v>7</v>
      </c>
      <c r="T354" s="25" t="s">
        <v>1078</v>
      </c>
      <c r="U354" s="25" t="s">
        <v>39</v>
      </c>
      <c r="V354" s="26" t="s">
        <v>1082</v>
      </c>
      <c r="W354" s="98"/>
    </row>
    <row r="355" s="10" customFormat="1" ht="29" customHeight="1" spans="1:23">
      <c r="A355" s="24">
        <v>336</v>
      </c>
      <c r="B355" s="25" t="s">
        <v>1078</v>
      </c>
      <c r="C355" s="25" t="s">
        <v>1066</v>
      </c>
      <c r="D355" s="25" t="s">
        <v>1067</v>
      </c>
      <c r="E355" s="25" t="s">
        <v>1079</v>
      </c>
      <c r="F355" s="25" t="s">
        <v>1079</v>
      </c>
      <c r="G355" s="25" t="s">
        <v>34</v>
      </c>
      <c r="H355" s="25" t="s">
        <v>1080</v>
      </c>
      <c r="I355" s="25">
        <v>2022.01</v>
      </c>
      <c r="J355" s="39">
        <v>2022.11</v>
      </c>
      <c r="K355" s="25"/>
      <c r="L355" s="25" t="s">
        <v>1080</v>
      </c>
      <c r="M355" s="39">
        <f t="shared" si="27"/>
        <v>60</v>
      </c>
      <c r="N355" s="41">
        <v>60</v>
      </c>
      <c r="O355" s="41">
        <v>0</v>
      </c>
      <c r="P355" s="25">
        <v>44</v>
      </c>
      <c r="Q355" s="25">
        <v>147</v>
      </c>
      <c r="R355" s="25">
        <v>2</v>
      </c>
      <c r="S355" s="25">
        <v>7</v>
      </c>
      <c r="T355" s="25" t="s">
        <v>1078</v>
      </c>
      <c r="U355" s="25" t="s">
        <v>39</v>
      </c>
      <c r="V355" s="26" t="s">
        <v>1082</v>
      </c>
      <c r="W355" s="98"/>
    </row>
    <row r="356" s="10" customFormat="1" ht="29" customHeight="1" spans="1:23">
      <c r="A356" s="24">
        <v>337</v>
      </c>
      <c r="B356" s="25" t="s">
        <v>1078</v>
      </c>
      <c r="C356" s="25" t="s">
        <v>1066</v>
      </c>
      <c r="D356" s="25" t="s">
        <v>1067</v>
      </c>
      <c r="E356" s="25" t="s">
        <v>1084</v>
      </c>
      <c r="F356" s="25" t="s">
        <v>1084</v>
      </c>
      <c r="G356" s="25" t="s">
        <v>34</v>
      </c>
      <c r="H356" s="25" t="s">
        <v>1085</v>
      </c>
      <c r="I356" s="25">
        <v>2022.01</v>
      </c>
      <c r="J356" s="39">
        <v>2022.04</v>
      </c>
      <c r="K356" s="71"/>
      <c r="L356" s="39" t="s">
        <v>1085</v>
      </c>
      <c r="M356" s="39">
        <f t="shared" si="27"/>
        <v>61.2</v>
      </c>
      <c r="N356" s="27">
        <v>61.2</v>
      </c>
      <c r="O356" s="41">
        <v>0</v>
      </c>
      <c r="P356" s="25">
        <v>400</v>
      </c>
      <c r="Q356" s="25">
        <v>400</v>
      </c>
      <c r="R356" s="25">
        <v>400</v>
      </c>
      <c r="S356" s="25">
        <v>400</v>
      </c>
      <c r="T356" s="26" t="s">
        <v>1086</v>
      </c>
      <c r="U356" s="25" t="s">
        <v>39</v>
      </c>
      <c r="V356" s="25" t="s">
        <v>1087</v>
      </c>
      <c r="W356" s="98"/>
    </row>
    <row r="357" s="10" customFormat="1" ht="29" customHeight="1" spans="1:23">
      <c r="A357" s="24">
        <v>338</v>
      </c>
      <c r="B357" s="25" t="s">
        <v>1078</v>
      </c>
      <c r="C357" s="25" t="s">
        <v>1066</v>
      </c>
      <c r="D357" s="25" t="s">
        <v>1067</v>
      </c>
      <c r="E357" s="25" t="s">
        <v>1084</v>
      </c>
      <c r="F357" s="25" t="s">
        <v>1084</v>
      </c>
      <c r="G357" s="25" t="s">
        <v>34</v>
      </c>
      <c r="H357" s="25" t="s">
        <v>1088</v>
      </c>
      <c r="I357" s="25">
        <v>2022.01</v>
      </c>
      <c r="J357" s="39">
        <v>2022.11</v>
      </c>
      <c r="K357" s="71"/>
      <c r="L357" s="39" t="s">
        <v>1088</v>
      </c>
      <c r="M357" s="39">
        <f t="shared" si="27"/>
        <v>60.48</v>
      </c>
      <c r="N357" s="41">
        <v>60.48</v>
      </c>
      <c r="O357" s="41">
        <v>0</v>
      </c>
      <c r="P357" s="25">
        <v>400</v>
      </c>
      <c r="Q357" s="25">
        <v>400</v>
      </c>
      <c r="R357" s="25">
        <v>400</v>
      </c>
      <c r="S357" s="25">
        <v>400</v>
      </c>
      <c r="T357" s="26" t="s">
        <v>1086</v>
      </c>
      <c r="U357" s="25" t="s">
        <v>39</v>
      </c>
      <c r="V357" s="25" t="s">
        <v>1087</v>
      </c>
      <c r="W357" s="98"/>
    </row>
    <row r="358" s="10" customFormat="1" ht="29" customHeight="1" spans="1:23">
      <c r="A358" s="24">
        <v>339</v>
      </c>
      <c r="B358" s="25" t="s">
        <v>1078</v>
      </c>
      <c r="C358" s="25" t="s">
        <v>1078</v>
      </c>
      <c r="D358" s="25" t="s">
        <v>1078</v>
      </c>
      <c r="E358" s="25" t="s">
        <v>1089</v>
      </c>
      <c r="F358" s="25" t="s">
        <v>1089</v>
      </c>
      <c r="G358" s="25" t="s">
        <v>34</v>
      </c>
      <c r="H358" s="25" t="s">
        <v>1090</v>
      </c>
      <c r="I358" s="25">
        <v>2022.01</v>
      </c>
      <c r="J358" s="39">
        <v>2022.11</v>
      </c>
      <c r="K358" s="25"/>
      <c r="L358" s="25" t="s">
        <v>1091</v>
      </c>
      <c r="M358" s="39">
        <f t="shared" si="27"/>
        <v>120.73</v>
      </c>
      <c r="N358" s="41">
        <v>120.73</v>
      </c>
      <c r="O358" s="41">
        <v>0</v>
      </c>
      <c r="P358" s="25">
        <v>104</v>
      </c>
      <c r="Q358" s="25">
        <v>371</v>
      </c>
      <c r="R358" s="25">
        <v>4</v>
      </c>
      <c r="S358" s="25">
        <v>8</v>
      </c>
      <c r="T358" s="25" t="s">
        <v>1078</v>
      </c>
      <c r="U358" s="25" t="s">
        <v>39</v>
      </c>
      <c r="V358" s="26" t="s">
        <v>1092</v>
      </c>
      <c r="W358" s="98"/>
    </row>
    <row r="359" s="10" customFormat="1" ht="29" customHeight="1" spans="1:23">
      <c r="A359" s="24">
        <v>340</v>
      </c>
      <c r="B359" s="25" t="s">
        <v>1078</v>
      </c>
      <c r="C359" s="25" t="s">
        <v>1078</v>
      </c>
      <c r="D359" s="25" t="s">
        <v>1078</v>
      </c>
      <c r="E359" s="25" t="s">
        <v>1093</v>
      </c>
      <c r="F359" s="25" t="s">
        <v>1093</v>
      </c>
      <c r="G359" s="25" t="s">
        <v>34</v>
      </c>
      <c r="H359" s="25" t="s">
        <v>1094</v>
      </c>
      <c r="I359" s="25">
        <v>2022.01</v>
      </c>
      <c r="J359" s="39">
        <v>2022.11</v>
      </c>
      <c r="K359" s="25"/>
      <c r="L359" s="25" t="s">
        <v>1095</v>
      </c>
      <c r="M359" s="39">
        <f t="shared" si="27"/>
        <v>10</v>
      </c>
      <c r="N359" s="41">
        <v>10</v>
      </c>
      <c r="O359" s="41">
        <v>0</v>
      </c>
      <c r="P359" s="25">
        <v>5652</v>
      </c>
      <c r="Q359" s="25">
        <v>14621</v>
      </c>
      <c r="R359" s="25">
        <v>5652</v>
      </c>
      <c r="S359" s="25">
        <v>14621</v>
      </c>
      <c r="T359" s="25" t="s">
        <v>1078</v>
      </c>
      <c r="U359" s="25" t="s">
        <v>39</v>
      </c>
      <c r="V359" s="26" t="s">
        <v>1096</v>
      </c>
      <c r="W359" s="98"/>
    </row>
    <row r="360" s="10" customFormat="1" ht="29" customHeight="1" spans="1:23">
      <c r="A360" s="24">
        <v>341</v>
      </c>
      <c r="B360" s="25" t="s">
        <v>1097</v>
      </c>
      <c r="C360" s="25" t="s">
        <v>1097</v>
      </c>
      <c r="D360" s="25" t="s">
        <v>1097</v>
      </c>
      <c r="E360" s="25" t="s">
        <v>47</v>
      </c>
      <c r="F360" s="25" t="s">
        <v>1098</v>
      </c>
      <c r="G360" s="25" t="s">
        <v>1097</v>
      </c>
      <c r="H360" s="25" t="s">
        <v>1099</v>
      </c>
      <c r="I360" s="25">
        <v>2022.06</v>
      </c>
      <c r="J360" s="39">
        <v>2022.11</v>
      </c>
      <c r="K360" s="25" t="s">
        <v>36</v>
      </c>
      <c r="L360" s="25" t="s">
        <v>1100</v>
      </c>
      <c r="M360" s="39">
        <f t="shared" si="27"/>
        <v>50</v>
      </c>
      <c r="N360" s="41">
        <v>50</v>
      </c>
      <c r="O360" s="41">
        <v>0</v>
      </c>
      <c r="P360" s="25">
        <v>54</v>
      </c>
      <c r="Q360" s="25">
        <v>192</v>
      </c>
      <c r="R360" s="25">
        <v>3</v>
      </c>
      <c r="S360" s="25">
        <v>6</v>
      </c>
      <c r="T360" s="25" t="s">
        <v>1097</v>
      </c>
      <c r="U360" s="26" t="s">
        <v>75</v>
      </c>
      <c r="V360" s="56" t="s">
        <v>1101</v>
      </c>
      <c r="W360" s="98"/>
    </row>
    <row r="361" s="10" customFormat="1" ht="29" customHeight="1" spans="1:23">
      <c r="A361" s="24">
        <v>342</v>
      </c>
      <c r="B361" s="25" t="s">
        <v>1102</v>
      </c>
      <c r="C361" s="25" t="s">
        <v>1102</v>
      </c>
      <c r="D361" s="25" t="s">
        <v>1102</v>
      </c>
      <c r="E361" s="24" t="s">
        <v>32</v>
      </c>
      <c r="F361" s="25" t="s">
        <v>1103</v>
      </c>
      <c r="G361" s="25"/>
      <c r="H361" s="25" t="s">
        <v>1103</v>
      </c>
      <c r="I361" s="25">
        <v>2022.01</v>
      </c>
      <c r="J361" s="39">
        <v>2022.11</v>
      </c>
      <c r="K361" s="25" t="s">
        <v>36</v>
      </c>
      <c r="L361" s="25" t="s">
        <v>1104</v>
      </c>
      <c r="M361" s="39">
        <f t="shared" si="27"/>
        <v>120.4</v>
      </c>
      <c r="N361" s="41">
        <v>120.4</v>
      </c>
      <c r="O361" s="36">
        <v>0</v>
      </c>
      <c r="P361" s="25">
        <v>5652</v>
      </c>
      <c r="Q361" s="25">
        <v>14621</v>
      </c>
      <c r="R361" s="25">
        <v>5652</v>
      </c>
      <c r="S361" s="25">
        <v>14621</v>
      </c>
      <c r="T361" s="25" t="s">
        <v>1102</v>
      </c>
      <c r="U361" s="25" t="s">
        <v>39</v>
      </c>
      <c r="V361" s="26" t="s">
        <v>1105</v>
      </c>
      <c r="W361" s="98"/>
    </row>
  </sheetData>
  <autoFilter ref="A3:W361">
    <extLst/>
  </autoFilter>
  <mergeCells count="214">
    <mergeCell ref="A1:W1"/>
    <mergeCell ref="B2:D2"/>
    <mergeCell ref="E2:F2"/>
    <mergeCell ref="N2:O2"/>
    <mergeCell ref="R2:S2"/>
    <mergeCell ref="A4:K4"/>
    <mergeCell ref="A2:A3"/>
    <mergeCell ref="A5:A6"/>
    <mergeCell ref="A29:A30"/>
    <mergeCell ref="A95:A96"/>
    <mergeCell ref="A107:A108"/>
    <mergeCell ref="A136:A137"/>
    <mergeCell ref="A167:A168"/>
    <mergeCell ref="A199:A200"/>
    <mergeCell ref="A238:A240"/>
    <mergeCell ref="A272:A274"/>
    <mergeCell ref="A285:A286"/>
    <mergeCell ref="A310:A311"/>
    <mergeCell ref="A328:A329"/>
    <mergeCell ref="A338:A339"/>
    <mergeCell ref="B5:B6"/>
    <mergeCell ref="B29:B30"/>
    <mergeCell ref="B95:B96"/>
    <mergeCell ref="B107:B108"/>
    <mergeCell ref="B136:B137"/>
    <mergeCell ref="B167:B168"/>
    <mergeCell ref="B199:B200"/>
    <mergeCell ref="B238:B240"/>
    <mergeCell ref="B272:B274"/>
    <mergeCell ref="B285:B286"/>
    <mergeCell ref="B310:B311"/>
    <mergeCell ref="B328:B329"/>
    <mergeCell ref="B338:B339"/>
    <mergeCell ref="C5:C6"/>
    <mergeCell ref="C29:C30"/>
    <mergeCell ref="C95:C96"/>
    <mergeCell ref="C107:C108"/>
    <mergeCell ref="C136:C137"/>
    <mergeCell ref="C167:C168"/>
    <mergeCell ref="C199:C200"/>
    <mergeCell ref="C238:C240"/>
    <mergeCell ref="C272:C274"/>
    <mergeCell ref="C285:C286"/>
    <mergeCell ref="C310:C311"/>
    <mergeCell ref="C328:C329"/>
    <mergeCell ref="C338:C339"/>
    <mergeCell ref="E5:E6"/>
    <mergeCell ref="E29:E30"/>
    <mergeCell ref="E95:E96"/>
    <mergeCell ref="E107:E108"/>
    <mergeCell ref="E136:E137"/>
    <mergeCell ref="E167:E168"/>
    <mergeCell ref="E199:E200"/>
    <mergeCell ref="E238:E240"/>
    <mergeCell ref="E272:E274"/>
    <mergeCell ref="E285:E286"/>
    <mergeCell ref="E310:E311"/>
    <mergeCell ref="E328:E329"/>
    <mergeCell ref="E338:E339"/>
    <mergeCell ref="F5:F6"/>
    <mergeCell ref="F29:F30"/>
    <mergeCell ref="F95:F96"/>
    <mergeCell ref="F107:F108"/>
    <mergeCell ref="F136:F137"/>
    <mergeCell ref="F167:F168"/>
    <mergeCell ref="F199:F200"/>
    <mergeCell ref="F238:F240"/>
    <mergeCell ref="F272:F274"/>
    <mergeCell ref="F285:F286"/>
    <mergeCell ref="F310:F311"/>
    <mergeCell ref="F328:F329"/>
    <mergeCell ref="F338:F339"/>
    <mergeCell ref="G2:G3"/>
    <mergeCell ref="G5:G6"/>
    <mergeCell ref="G29:G30"/>
    <mergeCell ref="G272:G274"/>
    <mergeCell ref="G285:G286"/>
    <mergeCell ref="G310:G311"/>
    <mergeCell ref="H2:H3"/>
    <mergeCell ref="I2:I3"/>
    <mergeCell ref="I5:I6"/>
    <mergeCell ref="I29:I30"/>
    <mergeCell ref="I95:I96"/>
    <mergeCell ref="I107:I108"/>
    <mergeCell ref="I136:I137"/>
    <mergeCell ref="I167:I168"/>
    <mergeCell ref="I199:I200"/>
    <mergeCell ref="I238:I240"/>
    <mergeCell ref="I272:I274"/>
    <mergeCell ref="I285:I286"/>
    <mergeCell ref="I310:I311"/>
    <mergeCell ref="I328:I329"/>
    <mergeCell ref="I338:I339"/>
    <mergeCell ref="J2:J3"/>
    <mergeCell ref="J5:J6"/>
    <mergeCell ref="J29:J30"/>
    <mergeCell ref="J95:J96"/>
    <mergeCell ref="J107:J108"/>
    <mergeCell ref="J136:J137"/>
    <mergeCell ref="J167:J168"/>
    <mergeCell ref="J199:J200"/>
    <mergeCell ref="J238:J240"/>
    <mergeCell ref="J272:J274"/>
    <mergeCell ref="J285:J286"/>
    <mergeCell ref="J310:J311"/>
    <mergeCell ref="J328:J329"/>
    <mergeCell ref="J338:J339"/>
    <mergeCell ref="K2:K3"/>
    <mergeCell ref="K5:K6"/>
    <mergeCell ref="K107:K108"/>
    <mergeCell ref="K136:K137"/>
    <mergeCell ref="K167:K168"/>
    <mergeCell ref="K199:K200"/>
    <mergeCell ref="K238:K240"/>
    <mergeCell ref="K272:K274"/>
    <mergeCell ref="K285:K286"/>
    <mergeCell ref="K310:K311"/>
    <mergeCell ref="K328:K329"/>
    <mergeCell ref="K338:K339"/>
    <mergeCell ref="L2:L3"/>
    <mergeCell ref="M2:M3"/>
    <mergeCell ref="M5:M6"/>
    <mergeCell ref="M29:M30"/>
    <mergeCell ref="M95:M96"/>
    <mergeCell ref="M107:M108"/>
    <mergeCell ref="M136:M137"/>
    <mergeCell ref="M167:M168"/>
    <mergeCell ref="M199:M200"/>
    <mergeCell ref="M238:M240"/>
    <mergeCell ref="M272:M274"/>
    <mergeCell ref="M285:M286"/>
    <mergeCell ref="M310:M311"/>
    <mergeCell ref="M328:M329"/>
    <mergeCell ref="M338:M339"/>
    <mergeCell ref="R5:R6"/>
    <mergeCell ref="R29:R30"/>
    <mergeCell ref="R95:R96"/>
    <mergeCell ref="R107:R108"/>
    <mergeCell ref="R136:R137"/>
    <mergeCell ref="R167:R168"/>
    <mergeCell ref="R199:R200"/>
    <mergeCell ref="R238:R240"/>
    <mergeCell ref="R272:R274"/>
    <mergeCell ref="R285:R286"/>
    <mergeCell ref="R310:R311"/>
    <mergeCell ref="R328:R329"/>
    <mergeCell ref="R338:R339"/>
    <mergeCell ref="S5:S6"/>
    <mergeCell ref="S29:S30"/>
    <mergeCell ref="S95:S96"/>
    <mergeCell ref="S107:S108"/>
    <mergeCell ref="S136:S137"/>
    <mergeCell ref="S167:S168"/>
    <mergeCell ref="S199:S200"/>
    <mergeCell ref="S238:S240"/>
    <mergeCell ref="S272:S274"/>
    <mergeCell ref="S285:S286"/>
    <mergeCell ref="S310:S311"/>
    <mergeCell ref="S328:S329"/>
    <mergeCell ref="S338:S339"/>
    <mergeCell ref="T2:T3"/>
    <mergeCell ref="T5:T6"/>
    <mergeCell ref="T29:T30"/>
    <mergeCell ref="T95:T96"/>
    <mergeCell ref="T107:T108"/>
    <mergeCell ref="T136:T137"/>
    <mergeCell ref="T167:T168"/>
    <mergeCell ref="T199:T200"/>
    <mergeCell ref="T238:T240"/>
    <mergeCell ref="T272:T274"/>
    <mergeCell ref="T285:T286"/>
    <mergeCell ref="T310:T311"/>
    <mergeCell ref="T328:T329"/>
    <mergeCell ref="T338:T339"/>
    <mergeCell ref="U2:U3"/>
    <mergeCell ref="U5:U6"/>
    <mergeCell ref="U29:U30"/>
    <mergeCell ref="U95:U96"/>
    <mergeCell ref="U107:U108"/>
    <mergeCell ref="U136:U137"/>
    <mergeCell ref="U167:U168"/>
    <mergeCell ref="U199:U200"/>
    <mergeCell ref="U238:U240"/>
    <mergeCell ref="U272:U274"/>
    <mergeCell ref="U285:U286"/>
    <mergeCell ref="U310:U311"/>
    <mergeCell ref="U328:U329"/>
    <mergeCell ref="U338:U339"/>
    <mergeCell ref="V2:V3"/>
    <mergeCell ref="V5:V6"/>
    <mergeCell ref="V29:V30"/>
    <mergeCell ref="V95:V96"/>
    <mergeCell ref="V107:V108"/>
    <mergeCell ref="V136:V137"/>
    <mergeCell ref="V167:V168"/>
    <mergeCell ref="V199:V200"/>
    <mergeCell ref="V238:V240"/>
    <mergeCell ref="V272:V274"/>
    <mergeCell ref="V285:V286"/>
    <mergeCell ref="V310:V311"/>
    <mergeCell ref="V328:V329"/>
    <mergeCell ref="V338:V339"/>
    <mergeCell ref="W2:W3"/>
    <mergeCell ref="W5:W6"/>
    <mergeCell ref="W29:W30"/>
    <mergeCell ref="W95:W96"/>
    <mergeCell ref="W107:W108"/>
    <mergeCell ref="W136:W137"/>
    <mergeCell ref="W167:W168"/>
    <mergeCell ref="W199:W200"/>
    <mergeCell ref="W238:W240"/>
    <mergeCell ref="W285:W286"/>
    <mergeCell ref="W328:W329"/>
    <mergeCell ref="W338:W339"/>
  </mergeCells>
  <printOptions horizontalCentered="1"/>
  <pageMargins left="0.118055555555556" right="0.118055555555556" top="0.393055555555556" bottom="0.196527777777778" header="0.5" footer="0.5"/>
  <pageSetup paperSize="9" scale="84" orientation="landscape" horizontalDpi="600"/>
  <headerFooter/>
  <rowBreaks count="19" manualBreakCount="19">
    <brk id="20" max="16383" man="1"/>
    <brk id="30" max="16383" man="1"/>
    <brk id="55" max="16383" man="1"/>
    <brk id="74" max="16383" man="1"/>
    <brk id="87" max="16383" man="1"/>
    <brk id="106" max="16383" man="1"/>
    <brk id="127" max="16383" man="1"/>
    <brk id="141" max="16383" man="1"/>
    <brk id="145" max="16383" man="1"/>
    <brk id="169" max="16383" man="1"/>
    <brk id="192" max="16383" man="1"/>
    <brk id="211" max="16383" man="1"/>
    <brk id="237" max="16383" man="1"/>
    <brk id="254" max="16383" man="1"/>
    <brk id="277" max="16383" man="1"/>
    <brk id="296" max="16383" man="1"/>
    <brk id="311" max="16383" man="1"/>
    <brk id="326" max="16383" man="1"/>
    <brk id="34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墨墨</cp:lastModifiedBy>
  <dcterms:created xsi:type="dcterms:W3CDTF">2021-11-28T03:17:00Z</dcterms:created>
  <dcterms:modified xsi:type="dcterms:W3CDTF">2022-08-03T02:35:14Z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E8089CAABA1F42D79002F28373476133</vt:lpwstr>
  </property>
  <property fmtid="{D5CDD505-2E9C-101B-9397-08002B2CF9AE}" pid="3" name="KSOProductBuildVer">
    <vt:lpwstr>2052-11.1.0.11875</vt:lpwstr>
  </property>
</Properties>
</file>