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Print_Titles" localSheetId="0">Sheet1!$1:$2</definedName>
    <definedName name="_xlnm._FilterDatabase" localSheetId="0" hidden="1">Sheet1!#REF!</definedName>
    <definedName name="_xlnm.Print_Area" localSheetId="0">Sheet1!$A$1:$M$26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<sst xmlns="http://schemas.openxmlformats.org/spreadsheetml/2006/main" count="114" uniqueCount="77">
  <si>
    <t>婺源县布衣传说电商创业园2023年（第4季度）入驻实体运行费补贴汇总表</t>
  </si>
  <si>
    <t>序号</t>
  </si>
  <si>
    <t>入驻实体名称</t>
  </si>
  <si>
    <t>法人代表</t>
  </si>
  <si>
    <t>入驻时间</t>
  </si>
  <si>
    <t>楼房号</t>
  </si>
  <si>
    <r>
      <t>建筑面积（</t>
    </r>
    <r>
      <rPr>
        <b/>
        <sz val="10"/>
        <color rgb="FF000000"/>
        <rFont val="SimSun"/>
        <charset val="134"/>
      </rPr>
      <t>㎡</t>
    </r>
    <r>
      <rPr>
        <b/>
        <sz val="10"/>
        <color rgb="FF000000"/>
        <rFont val="宋体"/>
        <charset val="134"/>
      </rPr>
      <t>）</t>
    </r>
  </si>
  <si>
    <t>总面积（㎡）</t>
  </si>
  <si>
    <t>月数</t>
  </si>
  <si>
    <t>评估后实际租金（元）</t>
  </si>
  <si>
    <t>已缴物管费金额（元）</t>
  </si>
  <si>
    <t>已缴非生产性电费金额（元）</t>
  </si>
  <si>
    <t>合计缴费
金额(元)</t>
  </si>
  <si>
    <t>第4季度补贴合计金额（元）</t>
  </si>
  <si>
    <t>婺源县锐舒电子商务有限公司</t>
  </si>
  <si>
    <t>潘美花</t>
  </si>
  <si>
    <t>10.11.12</t>
  </si>
  <si>
    <t>婺源县速喆电子商务有限责任公司</t>
  </si>
  <si>
    <t>吴鹏</t>
  </si>
  <si>
    <t>201-1</t>
  </si>
  <si>
    <t>婺源县超悦电子商务有限公司</t>
  </si>
  <si>
    <t>何翠玉</t>
  </si>
  <si>
    <t>婺源县森牛电子商务有限公司</t>
  </si>
  <si>
    <t>詹玉娥</t>
  </si>
  <si>
    <t>上饶斯巴达克科技有限公司</t>
  </si>
  <si>
    <t>徐玉娥</t>
  </si>
  <si>
    <t>婺源县炫臣电子商务有限公司</t>
  </si>
  <si>
    <t>叶鹏</t>
  </si>
  <si>
    <t>一楼</t>
  </si>
  <si>
    <t>婺源县卓上电子商务有限公司</t>
  </si>
  <si>
    <t>吴香花</t>
  </si>
  <si>
    <t>婺源县鄱亿电商有限公司</t>
  </si>
  <si>
    <t>欧阳晓阳</t>
  </si>
  <si>
    <t>婺源县凌捷电子商务有限公司</t>
  </si>
  <si>
    <t>吴铃杰</t>
  </si>
  <si>
    <t>婺源县旭利帆农业开发有限公司</t>
  </si>
  <si>
    <t>章鲜玲</t>
  </si>
  <si>
    <t>上饶悟元素商贸有限公司</t>
  </si>
  <si>
    <t>吴辉</t>
  </si>
  <si>
    <t>婺源县雅尚电子商务有限公司</t>
  </si>
  <si>
    <t>俞旺根</t>
  </si>
  <si>
    <t>婺源县成依电子商务有限公司</t>
  </si>
  <si>
    <t>方培根</t>
  </si>
  <si>
    <t>婺源县喜旺园电子商务有限公司</t>
  </si>
  <si>
    <t>汪艮芳</t>
  </si>
  <si>
    <t>婺源县昆汀电子科技有限公司</t>
  </si>
  <si>
    <t>汪华杰</t>
  </si>
  <si>
    <t>婺源县正艺电子商务有限公司</t>
  </si>
  <si>
    <t>潘文正</t>
  </si>
  <si>
    <t>婺源县阳锦电子商务有限公司</t>
  </si>
  <si>
    <t>郎顺兴</t>
  </si>
  <si>
    <t>201-2</t>
  </si>
  <si>
    <t>婺源县风洁电子商务有限公司</t>
  </si>
  <si>
    <t>查云飞</t>
  </si>
  <si>
    <t>婺源县成织电子商务有限公司</t>
  </si>
  <si>
    <t>马建树</t>
  </si>
  <si>
    <t>婺源县昇达网络科技有限公司</t>
  </si>
  <si>
    <t>董鹏伟</t>
  </si>
  <si>
    <t>婺源县众心创商贸有限公司</t>
  </si>
  <si>
    <t>刘斯敏</t>
  </si>
  <si>
    <t>婺源县康晨电子商务有限公司</t>
  </si>
  <si>
    <t>程晨</t>
  </si>
  <si>
    <t>合    计</t>
  </si>
  <si>
    <t>婺源县大畈砚文化产业园2023年（第4季度）入驻实体运行费补贴汇总表</t>
  </si>
  <si>
    <t>建筑面积(㎡)</t>
  </si>
  <si>
    <t>总面积(㎡)</t>
  </si>
  <si>
    <t>评估后实际房租金（元）</t>
  </si>
  <si>
    <t>婺源县砚适斋砚台店</t>
  </si>
  <si>
    <t>范助家</t>
  </si>
  <si>
    <t>婺源县秋雨堂砚台店</t>
  </si>
  <si>
    <t>曹秋花</t>
  </si>
  <si>
    <t>婺源县春燕砚斋砚台店</t>
  </si>
  <si>
    <t>游春燕</t>
  </si>
  <si>
    <t>婺源县倩云堂砚台店</t>
  </si>
  <si>
    <t>汪倩云</t>
  </si>
  <si>
    <t>婺源县卧云山房砚台店</t>
  </si>
  <si>
    <t>李江杰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</si>
</sst>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57" fontId="10" fillId="0" borderId="1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selection activeCell="A1" sqref="A1:M1"/>
    </sheetView>
  </sheetViews>
  <sheetFormatPr defaultColWidth="9" defaultRowHeight="39" customHeight="1"/>
  <cols>
    <col min="1" max="1" width="3.62962962962963" style="5" customWidth="1"/>
    <col min="2" max="2" width="31" style="6" customWidth="1"/>
    <col min="3" max="3" width="8.25" style="5" customWidth="1"/>
    <col min="4" max="4" width="12.6666666666667" style="7" customWidth="1"/>
    <col min="5" max="5" width="8.22222222222222" style="7" customWidth="1"/>
    <col min="6" max="6" width="7.62962962962963" style="7" customWidth="1"/>
    <col min="7" max="7" width="7.62962962962963" style="5" customWidth="1"/>
    <col min="8" max="8" width="9.33333333333333" style="8" customWidth="1"/>
    <col min="9" max="9" width="11.6296296296296" style="8" customWidth="1"/>
    <col min="10" max="10" width="9.11111111111111" style="8" customWidth="1"/>
    <col min="11" max="11" width="10" style="8" customWidth="1"/>
    <col min="12" max="12" width="13.8888888888889" style="8" customWidth="1"/>
    <col min="13" max="13" width="12.5555555555556" style="8" customWidth="1"/>
    <col min="14" max="14" width="17.8796296296296" style="7" customWidth="1"/>
    <col min="15" max="15" width="14.6296296296296" style="7" customWidth="1"/>
    <col min="16" max="16" width="17" style="7" customWidth="1"/>
    <col min="17" max="16384" width="9" style="7"/>
  </cols>
  <sheetData>
    <row r="1" s="1" customFormat="1" ht="77" customHeight="1" spans="1:13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51" customHeight="1" spans="1:15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1" t="s">
        <v>7</v>
      </c>
      <c r="H2" s="16" t="s">
        <v>8</v>
      </c>
      <c r="I2" s="16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36"/>
      <c r="O2" s="36"/>
    </row>
    <row r="3" s="3" customFormat="1" ht="35" customHeight="1" spans="1:13">
      <c r="A3" s="11">
        <v>1</v>
      </c>
      <c r="B3" s="17" t="s">
        <v>14</v>
      </c>
      <c r="C3" s="18" t="s">
        <v>15</v>
      </c>
      <c r="D3" s="19">
        <v>44287</v>
      </c>
      <c r="E3" s="20">
        <v>101</v>
      </c>
      <c r="F3" s="20">
        <v>135</v>
      </c>
      <c r="G3" s="20">
        <v>135</v>
      </c>
      <c r="H3" s="21" t="s">
        <v>16</v>
      </c>
      <c r="I3" s="37">
        <f>G3*3*12</f>
        <v>4860</v>
      </c>
      <c r="J3" s="38">
        <f>G3*3*2</f>
        <v>810</v>
      </c>
      <c r="K3" s="38">
        <v>89</v>
      </c>
      <c r="L3" s="37">
        <f>I3+J3+K3</f>
        <v>5759</v>
      </c>
      <c r="M3" s="37">
        <f>L3*0.6</f>
        <v>3455.4</v>
      </c>
    </row>
    <row r="4" s="3" customFormat="1" ht="35" customHeight="1" spans="1:16">
      <c r="A4" s="11">
        <v>2</v>
      </c>
      <c r="B4" s="17" t="s">
        <v>17</v>
      </c>
      <c r="C4" s="18" t="s">
        <v>18</v>
      </c>
      <c r="D4" s="19">
        <v>44287</v>
      </c>
      <c r="E4" s="20" t="s">
        <v>19</v>
      </c>
      <c r="F4" s="20">
        <v>67.5</v>
      </c>
      <c r="G4" s="20">
        <v>67.5</v>
      </c>
      <c r="H4" s="21" t="s">
        <v>16</v>
      </c>
      <c r="I4" s="37">
        <f t="shared" ref="I4:I9" si="0">G4*3*12</f>
        <v>2430</v>
      </c>
      <c r="J4" s="38">
        <f t="shared" ref="J4:J9" si="1">G4*3*2</f>
        <v>405</v>
      </c>
      <c r="K4" s="38">
        <v>311</v>
      </c>
      <c r="L4" s="37">
        <f t="shared" ref="L4:L24" si="2">I4+J4+K4</f>
        <v>3146</v>
      </c>
      <c r="M4" s="37">
        <f t="shared" ref="M4:M24" si="3">L4*0.6</f>
        <v>1887.6</v>
      </c>
      <c r="P4" s="39"/>
    </row>
    <row r="5" s="3" customFormat="1" ht="35" customHeight="1" spans="1:13">
      <c r="A5" s="11">
        <v>3</v>
      </c>
      <c r="B5" s="17" t="s">
        <v>20</v>
      </c>
      <c r="C5" s="22" t="s">
        <v>21</v>
      </c>
      <c r="D5" s="19">
        <v>45078</v>
      </c>
      <c r="E5" s="20">
        <v>203</v>
      </c>
      <c r="F5" s="20">
        <v>86.52</v>
      </c>
      <c r="G5" s="20">
        <v>86.52</v>
      </c>
      <c r="H5" s="21" t="s">
        <v>16</v>
      </c>
      <c r="I5" s="37">
        <v>3114</v>
      </c>
      <c r="J5" s="38">
        <v>519</v>
      </c>
      <c r="K5" s="38">
        <v>589</v>
      </c>
      <c r="L5" s="37">
        <f t="shared" si="2"/>
        <v>4222</v>
      </c>
      <c r="M5" s="37">
        <f t="shared" si="3"/>
        <v>2533.2</v>
      </c>
    </row>
    <row r="6" s="3" customFormat="1" ht="35" customHeight="1" spans="1:13">
      <c r="A6" s="11">
        <v>4</v>
      </c>
      <c r="B6" s="17" t="s">
        <v>22</v>
      </c>
      <c r="C6" s="22" t="s">
        <v>23</v>
      </c>
      <c r="D6" s="19">
        <v>45047</v>
      </c>
      <c r="E6" s="20">
        <v>409</v>
      </c>
      <c r="F6" s="20">
        <v>188</v>
      </c>
      <c r="G6" s="20">
        <v>188</v>
      </c>
      <c r="H6" s="21" t="s">
        <v>16</v>
      </c>
      <c r="I6" s="37">
        <f t="shared" si="0"/>
        <v>6768</v>
      </c>
      <c r="J6" s="38">
        <f t="shared" si="1"/>
        <v>1128</v>
      </c>
      <c r="K6" s="38">
        <v>237</v>
      </c>
      <c r="L6" s="37">
        <f t="shared" si="2"/>
        <v>8133</v>
      </c>
      <c r="M6" s="37">
        <f t="shared" si="3"/>
        <v>4879.8</v>
      </c>
    </row>
    <row r="7" s="3" customFormat="1" ht="35" customHeight="1" spans="1:13">
      <c r="A7" s="11">
        <v>5</v>
      </c>
      <c r="B7" s="17" t="s">
        <v>24</v>
      </c>
      <c r="C7" s="22" t="s">
        <v>25</v>
      </c>
      <c r="D7" s="19">
        <v>44378</v>
      </c>
      <c r="E7" s="23">
        <v>308</v>
      </c>
      <c r="F7" s="23">
        <v>135</v>
      </c>
      <c r="G7" s="23">
        <v>135</v>
      </c>
      <c r="H7" s="21" t="s">
        <v>16</v>
      </c>
      <c r="I7" s="37">
        <f t="shared" si="0"/>
        <v>4860</v>
      </c>
      <c r="J7" s="38">
        <f t="shared" si="1"/>
        <v>810</v>
      </c>
      <c r="K7" s="38">
        <v>979</v>
      </c>
      <c r="L7" s="37">
        <f t="shared" si="2"/>
        <v>6649</v>
      </c>
      <c r="M7" s="37">
        <f t="shared" si="3"/>
        <v>3989.4</v>
      </c>
    </row>
    <row r="8" s="3" customFormat="1" ht="35" customHeight="1" spans="1:13">
      <c r="A8" s="11">
        <v>6</v>
      </c>
      <c r="B8" s="17" t="s">
        <v>26</v>
      </c>
      <c r="C8" s="24" t="s">
        <v>27</v>
      </c>
      <c r="D8" s="19">
        <v>44378</v>
      </c>
      <c r="E8" s="20" t="s">
        <v>28</v>
      </c>
      <c r="F8" s="20">
        <v>405</v>
      </c>
      <c r="G8" s="20">
        <v>405</v>
      </c>
      <c r="H8" s="21" t="s">
        <v>16</v>
      </c>
      <c r="I8" s="37">
        <f>G8*3*12.5</f>
        <v>15187.5</v>
      </c>
      <c r="J8" s="38">
        <v>0</v>
      </c>
      <c r="K8" s="38">
        <v>0</v>
      </c>
      <c r="L8" s="37">
        <f t="shared" si="2"/>
        <v>15187.5</v>
      </c>
      <c r="M8" s="37">
        <f t="shared" si="3"/>
        <v>9112.5</v>
      </c>
    </row>
    <row r="9" s="3" customFormat="1" ht="35" customHeight="1" spans="1:13">
      <c r="A9" s="11">
        <v>7</v>
      </c>
      <c r="B9" s="17" t="s">
        <v>29</v>
      </c>
      <c r="C9" s="19" t="s">
        <v>30</v>
      </c>
      <c r="D9" s="19">
        <v>44563</v>
      </c>
      <c r="E9" s="20">
        <v>105</v>
      </c>
      <c r="F9" s="20">
        <v>86.52</v>
      </c>
      <c r="G9" s="20">
        <v>86.52</v>
      </c>
      <c r="H9" s="21" t="s">
        <v>16</v>
      </c>
      <c r="I9" s="37">
        <v>3114</v>
      </c>
      <c r="J9" s="38">
        <v>519</v>
      </c>
      <c r="K9" s="38">
        <v>152</v>
      </c>
      <c r="L9" s="37">
        <f t="shared" si="2"/>
        <v>3785</v>
      </c>
      <c r="M9" s="37">
        <f t="shared" si="3"/>
        <v>2271</v>
      </c>
    </row>
    <row r="10" s="3" customFormat="1" ht="35" customHeight="1" spans="1:13">
      <c r="A10" s="11">
        <v>8</v>
      </c>
      <c r="B10" s="17" t="s">
        <v>31</v>
      </c>
      <c r="C10" s="19" t="s">
        <v>32</v>
      </c>
      <c r="D10" s="19">
        <v>44621</v>
      </c>
      <c r="E10" s="20">
        <v>202</v>
      </c>
      <c r="F10" s="20">
        <v>135</v>
      </c>
      <c r="G10" s="20">
        <v>135</v>
      </c>
      <c r="H10" s="21" t="s">
        <v>16</v>
      </c>
      <c r="I10" s="37">
        <f t="shared" ref="I10:I21" si="4">G10*3*12</f>
        <v>4860</v>
      </c>
      <c r="J10" s="38">
        <f t="shared" ref="J10:J21" si="5">G10*3*2</f>
        <v>810</v>
      </c>
      <c r="K10" s="38">
        <v>794</v>
      </c>
      <c r="L10" s="37">
        <f t="shared" si="2"/>
        <v>6464</v>
      </c>
      <c r="M10" s="37">
        <f t="shared" si="3"/>
        <v>3878.4</v>
      </c>
    </row>
    <row r="11" s="3" customFormat="1" ht="35" customHeight="1" spans="1:13">
      <c r="A11" s="11">
        <v>9</v>
      </c>
      <c r="B11" s="17" t="s">
        <v>33</v>
      </c>
      <c r="C11" s="25" t="s">
        <v>34</v>
      </c>
      <c r="D11" s="19">
        <v>45078</v>
      </c>
      <c r="E11" s="20">
        <v>205</v>
      </c>
      <c r="F11" s="20">
        <v>86.52</v>
      </c>
      <c r="G11" s="20">
        <v>86.52</v>
      </c>
      <c r="H11" s="21" t="s">
        <v>16</v>
      </c>
      <c r="I11" s="37">
        <v>3114</v>
      </c>
      <c r="J11" s="38">
        <v>519</v>
      </c>
      <c r="K11" s="38">
        <v>1153</v>
      </c>
      <c r="L11" s="37">
        <f t="shared" si="2"/>
        <v>4786</v>
      </c>
      <c r="M11" s="37">
        <f t="shared" si="3"/>
        <v>2871.6</v>
      </c>
    </row>
    <row r="12" s="3" customFormat="1" ht="35" customHeight="1" spans="1:13">
      <c r="A12" s="11">
        <v>10</v>
      </c>
      <c r="B12" s="17" t="s">
        <v>35</v>
      </c>
      <c r="C12" s="22" t="s">
        <v>36</v>
      </c>
      <c r="D12" s="19">
        <v>44652</v>
      </c>
      <c r="E12" s="20">
        <v>407</v>
      </c>
      <c r="F12" s="20">
        <v>67.5</v>
      </c>
      <c r="G12" s="20">
        <v>67.5</v>
      </c>
      <c r="H12" s="21" t="s">
        <v>16</v>
      </c>
      <c r="I12" s="37">
        <f t="shared" si="4"/>
        <v>2430</v>
      </c>
      <c r="J12" s="38">
        <f t="shared" si="5"/>
        <v>405</v>
      </c>
      <c r="K12" s="38">
        <v>108</v>
      </c>
      <c r="L12" s="37">
        <f t="shared" si="2"/>
        <v>2943</v>
      </c>
      <c r="M12" s="37">
        <f t="shared" si="3"/>
        <v>1765.8</v>
      </c>
    </row>
    <row r="13" s="3" customFormat="1" ht="35" customHeight="1" spans="1:13">
      <c r="A13" s="11">
        <v>11</v>
      </c>
      <c r="B13" s="17" t="s">
        <v>37</v>
      </c>
      <c r="C13" s="22" t="s">
        <v>38</v>
      </c>
      <c r="D13" s="19">
        <v>45047</v>
      </c>
      <c r="E13" s="20">
        <v>408</v>
      </c>
      <c r="F13" s="20">
        <v>86.52</v>
      </c>
      <c r="G13" s="20">
        <v>86.52</v>
      </c>
      <c r="H13" s="21" t="s">
        <v>16</v>
      </c>
      <c r="I13" s="37">
        <v>3114</v>
      </c>
      <c r="J13" s="38">
        <v>519</v>
      </c>
      <c r="K13" s="38">
        <v>957</v>
      </c>
      <c r="L13" s="37">
        <f t="shared" si="2"/>
        <v>4590</v>
      </c>
      <c r="M13" s="37">
        <f t="shared" si="3"/>
        <v>2754</v>
      </c>
    </row>
    <row r="14" s="4" customFormat="1" customHeight="1" spans="1:13">
      <c r="A14" s="11">
        <v>12</v>
      </c>
      <c r="B14" s="17" t="s">
        <v>39</v>
      </c>
      <c r="C14" s="22" t="s">
        <v>40</v>
      </c>
      <c r="D14" s="26">
        <v>44986</v>
      </c>
      <c r="E14" s="23">
        <v>102</v>
      </c>
      <c r="F14" s="23">
        <v>135</v>
      </c>
      <c r="G14" s="23">
        <v>135</v>
      </c>
      <c r="H14" s="21" t="s">
        <v>16</v>
      </c>
      <c r="I14" s="37">
        <f t="shared" si="4"/>
        <v>4860</v>
      </c>
      <c r="J14" s="38">
        <f t="shared" si="5"/>
        <v>810</v>
      </c>
      <c r="K14" s="38">
        <v>478</v>
      </c>
      <c r="L14" s="37">
        <f t="shared" si="2"/>
        <v>6148</v>
      </c>
      <c r="M14" s="37">
        <f t="shared" si="3"/>
        <v>3688.8</v>
      </c>
    </row>
    <row r="15" s="4" customFormat="1" customHeight="1" spans="1:13">
      <c r="A15" s="11">
        <v>13</v>
      </c>
      <c r="B15" s="17" t="s">
        <v>41</v>
      </c>
      <c r="C15" s="22" t="s">
        <v>42</v>
      </c>
      <c r="D15" s="26">
        <v>44958</v>
      </c>
      <c r="E15" s="23">
        <v>306</v>
      </c>
      <c r="F15" s="23">
        <v>135</v>
      </c>
      <c r="G15" s="23">
        <v>135</v>
      </c>
      <c r="H15" s="21" t="s">
        <v>16</v>
      </c>
      <c r="I15" s="37">
        <f t="shared" si="4"/>
        <v>4860</v>
      </c>
      <c r="J15" s="38">
        <f t="shared" si="5"/>
        <v>810</v>
      </c>
      <c r="K15" s="38">
        <v>142</v>
      </c>
      <c r="L15" s="37">
        <f t="shared" si="2"/>
        <v>5812</v>
      </c>
      <c r="M15" s="37">
        <f t="shared" si="3"/>
        <v>3487.2</v>
      </c>
    </row>
    <row r="16" s="4" customFormat="1" customHeight="1" spans="1:13">
      <c r="A16" s="11">
        <v>14</v>
      </c>
      <c r="B16" s="17" t="s">
        <v>43</v>
      </c>
      <c r="C16" s="22" t="s">
        <v>44</v>
      </c>
      <c r="D16" s="26">
        <v>44986</v>
      </c>
      <c r="E16" s="23">
        <v>307</v>
      </c>
      <c r="F16" s="23">
        <v>90</v>
      </c>
      <c r="G16" s="23">
        <v>90</v>
      </c>
      <c r="H16" s="21" t="s">
        <v>16</v>
      </c>
      <c r="I16" s="37">
        <f t="shared" si="4"/>
        <v>3240</v>
      </c>
      <c r="J16" s="38">
        <f t="shared" si="5"/>
        <v>540</v>
      </c>
      <c r="K16" s="38">
        <v>358</v>
      </c>
      <c r="L16" s="37">
        <f t="shared" si="2"/>
        <v>4138</v>
      </c>
      <c r="M16" s="37">
        <f t="shared" si="3"/>
        <v>2482.8</v>
      </c>
    </row>
    <row r="17" s="4" customFormat="1" customHeight="1" spans="1:13">
      <c r="A17" s="11">
        <v>15</v>
      </c>
      <c r="B17" s="17" t="s">
        <v>45</v>
      </c>
      <c r="C17" s="22" t="s">
        <v>46</v>
      </c>
      <c r="D17" s="26">
        <v>44958</v>
      </c>
      <c r="E17" s="23">
        <v>310</v>
      </c>
      <c r="F17" s="23">
        <v>86.52</v>
      </c>
      <c r="G17" s="23">
        <v>86.52</v>
      </c>
      <c r="H17" s="21" t="s">
        <v>16</v>
      </c>
      <c r="I17" s="37">
        <v>3114</v>
      </c>
      <c r="J17" s="38">
        <v>519</v>
      </c>
      <c r="K17" s="38">
        <v>88</v>
      </c>
      <c r="L17" s="37">
        <f t="shared" si="2"/>
        <v>3721</v>
      </c>
      <c r="M17" s="37">
        <f t="shared" si="3"/>
        <v>2232.6</v>
      </c>
    </row>
    <row r="18" s="1" customFormat="1" customHeight="1" spans="1:13">
      <c r="A18" s="11">
        <v>16</v>
      </c>
      <c r="B18" s="17" t="s">
        <v>47</v>
      </c>
      <c r="C18" s="22" t="s">
        <v>48</v>
      </c>
      <c r="D18" s="27">
        <v>44986</v>
      </c>
      <c r="E18" s="28">
        <v>311</v>
      </c>
      <c r="F18" s="28">
        <v>86.52</v>
      </c>
      <c r="G18" s="28">
        <v>86.52</v>
      </c>
      <c r="H18" s="21" t="s">
        <v>16</v>
      </c>
      <c r="I18" s="37">
        <v>3114</v>
      </c>
      <c r="J18" s="38">
        <v>519</v>
      </c>
      <c r="K18" s="40">
        <v>1076</v>
      </c>
      <c r="L18" s="37">
        <f t="shared" si="2"/>
        <v>4709</v>
      </c>
      <c r="M18" s="37">
        <f t="shared" si="3"/>
        <v>2825.4</v>
      </c>
    </row>
    <row r="19" s="1" customFormat="1" customHeight="1" spans="1:13">
      <c r="A19" s="11">
        <v>17</v>
      </c>
      <c r="B19" s="17" t="s">
        <v>49</v>
      </c>
      <c r="C19" s="22" t="s">
        <v>50</v>
      </c>
      <c r="D19" s="27">
        <v>45047</v>
      </c>
      <c r="E19" s="28" t="s">
        <v>51</v>
      </c>
      <c r="F19" s="28">
        <v>67.5</v>
      </c>
      <c r="G19" s="28">
        <v>67.5</v>
      </c>
      <c r="H19" s="21" t="s">
        <v>16</v>
      </c>
      <c r="I19" s="37">
        <f t="shared" si="4"/>
        <v>2430</v>
      </c>
      <c r="J19" s="38">
        <f t="shared" si="5"/>
        <v>405</v>
      </c>
      <c r="K19" s="40">
        <v>297</v>
      </c>
      <c r="L19" s="37">
        <f t="shared" si="2"/>
        <v>3132</v>
      </c>
      <c r="M19" s="37">
        <f t="shared" si="3"/>
        <v>1879.2</v>
      </c>
    </row>
    <row r="20" s="1" customFormat="1" customHeight="1" spans="1:13">
      <c r="A20" s="11">
        <v>18</v>
      </c>
      <c r="B20" s="17" t="s">
        <v>52</v>
      </c>
      <c r="C20" s="22" t="s">
        <v>53</v>
      </c>
      <c r="D20" s="27">
        <v>45078</v>
      </c>
      <c r="E20" s="28">
        <v>309</v>
      </c>
      <c r="F20" s="28">
        <v>86.52</v>
      </c>
      <c r="G20" s="28">
        <v>86.52</v>
      </c>
      <c r="H20" s="21" t="s">
        <v>16</v>
      </c>
      <c r="I20" s="37">
        <v>3114</v>
      </c>
      <c r="J20" s="38">
        <v>519</v>
      </c>
      <c r="K20" s="40">
        <v>96</v>
      </c>
      <c r="L20" s="37">
        <f t="shared" si="2"/>
        <v>3729</v>
      </c>
      <c r="M20" s="37">
        <f t="shared" si="3"/>
        <v>2237.4</v>
      </c>
    </row>
    <row r="21" s="1" customFormat="1" customHeight="1" spans="1:13">
      <c r="A21" s="11">
        <v>19</v>
      </c>
      <c r="B21" s="17" t="s">
        <v>54</v>
      </c>
      <c r="C21" s="22" t="s">
        <v>55</v>
      </c>
      <c r="D21" s="27">
        <v>45017</v>
      </c>
      <c r="E21" s="28">
        <v>103</v>
      </c>
      <c r="F21" s="28">
        <v>86.52</v>
      </c>
      <c r="G21" s="28">
        <v>86.52</v>
      </c>
      <c r="H21" s="21" t="s">
        <v>16</v>
      </c>
      <c r="I21" s="37">
        <v>3114</v>
      </c>
      <c r="J21" s="38">
        <v>519</v>
      </c>
      <c r="K21" s="40">
        <v>195</v>
      </c>
      <c r="L21" s="37">
        <f t="shared" si="2"/>
        <v>3828</v>
      </c>
      <c r="M21" s="37">
        <f t="shared" si="3"/>
        <v>2296.8</v>
      </c>
    </row>
    <row r="22" s="1" customFormat="1" customHeight="1" spans="1:13">
      <c r="A22" s="11">
        <v>20</v>
      </c>
      <c r="B22" s="17" t="s">
        <v>56</v>
      </c>
      <c r="C22" s="22" t="s">
        <v>57</v>
      </c>
      <c r="D22" s="27">
        <v>45108</v>
      </c>
      <c r="E22" s="28">
        <v>206</v>
      </c>
      <c r="F22" s="28">
        <v>86.52</v>
      </c>
      <c r="G22" s="28">
        <v>86.52</v>
      </c>
      <c r="H22" s="21" t="s">
        <v>16</v>
      </c>
      <c r="I22" s="37">
        <v>3114</v>
      </c>
      <c r="J22" s="38">
        <v>519</v>
      </c>
      <c r="K22" s="40">
        <v>372</v>
      </c>
      <c r="L22" s="37">
        <f t="shared" si="2"/>
        <v>4005</v>
      </c>
      <c r="M22" s="37">
        <f t="shared" si="3"/>
        <v>2403</v>
      </c>
    </row>
    <row r="23" s="1" customFormat="1" customHeight="1" spans="1:13">
      <c r="A23" s="11">
        <v>21</v>
      </c>
      <c r="B23" s="17" t="s">
        <v>58</v>
      </c>
      <c r="C23" s="22" t="s">
        <v>59</v>
      </c>
      <c r="D23" s="27">
        <v>45139</v>
      </c>
      <c r="E23" s="28">
        <v>402</v>
      </c>
      <c r="F23" s="28">
        <v>91</v>
      </c>
      <c r="G23" s="28">
        <v>91</v>
      </c>
      <c r="H23" s="21" t="s">
        <v>16</v>
      </c>
      <c r="I23" s="41">
        <v>3276</v>
      </c>
      <c r="J23" s="40">
        <v>546</v>
      </c>
      <c r="K23" s="40">
        <v>560</v>
      </c>
      <c r="L23" s="37">
        <f t="shared" si="2"/>
        <v>4382</v>
      </c>
      <c r="M23" s="37">
        <f t="shared" si="3"/>
        <v>2629.2</v>
      </c>
    </row>
    <row r="24" s="1" customFormat="1" customHeight="1" spans="1:13">
      <c r="A24" s="11">
        <v>22</v>
      </c>
      <c r="B24" s="17" t="s">
        <v>60</v>
      </c>
      <c r="C24" s="22" t="s">
        <v>61</v>
      </c>
      <c r="D24" s="27">
        <v>45139</v>
      </c>
      <c r="E24" s="28">
        <v>501</v>
      </c>
      <c r="F24" s="28">
        <v>61</v>
      </c>
      <c r="G24" s="28">
        <v>61</v>
      </c>
      <c r="H24" s="21" t="s">
        <v>16</v>
      </c>
      <c r="I24" s="41">
        <v>2196</v>
      </c>
      <c r="J24" s="40">
        <v>366</v>
      </c>
      <c r="K24" s="40">
        <v>131</v>
      </c>
      <c r="L24" s="37">
        <f t="shared" si="2"/>
        <v>2693</v>
      </c>
      <c r="M24" s="37">
        <f t="shared" si="3"/>
        <v>1615.8</v>
      </c>
    </row>
    <row r="25" s="1" customFormat="1" customHeight="1" spans="1:13">
      <c r="A25" s="29" t="s">
        <v>62</v>
      </c>
      <c r="B25" s="30"/>
      <c r="C25" s="14"/>
      <c r="D25" s="14"/>
      <c r="E25" s="14"/>
      <c r="F25" s="14"/>
      <c r="G25" s="31"/>
      <c r="H25" s="32"/>
      <c r="I25" s="32">
        <f>SUM(I3:I24)</f>
        <v>90283.5</v>
      </c>
      <c r="J25" s="42">
        <f>SUM(J3:J24)</f>
        <v>12516</v>
      </c>
      <c r="K25" s="42">
        <f>SUM(K3:K24)</f>
        <v>9162</v>
      </c>
      <c r="L25" s="32">
        <f>SUM(L3:L24)</f>
        <v>111961.5</v>
      </c>
      <c r="M25" s="32">
        <f>SUM(M3:M24)</f>
        <v>67176.9</v>
      </c>
    </row>
    <row r="26" s="1" customFormat="1" ht="77" customHeight="1" spans="1:13">
      <c r="A26" s="9" t="s">
        <v>63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="2" customFormat="1" ht="51" customHeight="1" spans="1:15">
      <c r="A27" s="11" t="s">
        <v>1</v>
      </c>
      <c r="B27" s="12" t="s">
        <v>2</v>
      </c>
      <c r="C27" s="13" t="s">
        <v>3</v>
      </c>
      <c r="D27" s="14" t="s">
        <v>4</v>
      </c>
      <c r="E27" s="14" t="s">
        <v>5</v>
      </c>
      <c r="F27" s="11" t="s">
        <v>64</v>
      </c>
      <c r="G27" s="11" t="s">
        <v>65</v>
      </c>
      <c r="H27" s="16" t="s">
        <v>8</v>
      </c>
      <c r="I27" s="16" t="s">
        <v>66</v>
      </c>
      <c r="J27" s="11" t="s">
        <v>10</v>
      </c>
      <c r="K27" s="11" t="s">
        <v>11</v>
      </c>
      <c r="L27" s="11" t="s">
        <v>12</v>
      </c>
      <c r="M27" s="11" t="s">
        <v>13</v>
      </c>
      <c r="N27" s="36"/>
      <c r="O27" s="36"/>
    </row>
    <row r="28" s="3" customFormat="1" ht="35" customHeight="1" spans="1:13">
      <c r="A28" s="11">
        <v>1</v>
      </c>
      <c r="B28" s="33" t="s">
        <v>67</v>
      </c>
      <c r="C28" s="34" t="s">
        <v>68</v>
      </c>
      <c r="D28" s="19">
        <v>44531</v>
      </c>
      <c r="E28" s="35">
        <v>4</v>
      </c>
      <c r="F28" s="35">
        <v>61.47</v>
      </c>
      <c r="G28" s="35">
        <v>61.47</v>
      </c>
      <c r="H28" s="21" t="s">
        <v>16</v>
      </c>
      <c r="I28" s="43">
        <v>8898</v>
      </c>
      <c r="J28" s="38">
        <v>0</v>
      </c>
      <c r="K28" s="44">
        <v>76</v>
      </c>
      <c r="L28" s="37">
        <f t="shared" ref="L28:L32" si="6">I28+J28+K28</f>
        <v>8974</v>
      </c>
      <c r="M28" s="37">
        <f t="shared" ref="M28:M32" si="7">L28*0.6</f>
        <v>5384.4</v>
      </c>
    </row>
    <row r="29" s="3" customFormat="1" ht="35" customHeight="1" spans="1:16">
      <c r="A29" s="11">
        <v>2</v>
      </c>
      <c r="B29" s="33" t="s">
        <v>69</v>
      </c>
      <c r="C29" s="34" t="s">
        <v>70</v>
      </c>
      <c r="D29" s="19">
        <v>44531</v>
      </c>
      <c r="E29" s="35">
        <v>6</v>
      </c>
      <c r="F29" s="35">
        <v>46.43</v>
      </c>
      <c r="G29" s="35">
        <v>46.43</v>
      </c>
      <c r="H29" s="21" t="s">
        <v>16</v>
      </c>
      <c r="I29" s="43">
        <v>7398</v>
      </c>
      <c r="J29" s="38">
        <v>0</v>
      </c>
      <c r="K29" s="44">
        <v>153</v>
      </c>
      <c r="L29" s="37">
        <f t="shared" si="6"/>
        <v>7551</v>
      </c>
      <c r="M29" s="37">
        <f t="shared" si="7"/>
        <v>4530.6</v>
      </c>
      <c r="P29" s="39"/>
    </row>
    <row r="30" s="3" customFormat="1" ht="35" customHeight="1" spans="1:13">
      <c r="A30" s="11">
        <v>3</v>
      </c>
      <c r="B30" s="33" t="s">
        <v>71</v>
      </c>
      <c r="C30" s="34" t="s">
        <v>72</v>
      </c>
      <c r="D30" s="19">
        <v>44531</v>
      </c>
      <c r="E30" s="35">
        <v>5</v>
      </c>
      <c r="F30" s="35">
        <v>46.43</v>
      </c>
      <c r="G30" s="35">
        <v>46.43</v>
      </c>
      <c r="H30" s="21" t="s">
        <v>16</v>
      </c>
      <c r="I30" s="43">
        <v>7398</v>
      </c>
      <c r="J30" s="38">
        <v>0</v>
      </c>
      <c r="K30" s="44">
        <v>133</v>
      </c>
      <c r="L30" s="37">
        <f t="shared" si="6"/>
        <v>7531</v>
      </c>
      <c r="M30" s="37">
        <f t="shared" si="7"/>
        <v>4518.6</v>
      </c>
    </row>
    <row r="31" s="3" customFormat="1" ht="35" customHeight="1" spans="1:13">
      <c r="A31" s="11">
        <v>4</v>
      </c>
      <c r="B31" s="33" t="s">
        <v>73</v>
      </c>
      <c r="C31" s="34" t="s">
        <v>74</v>
      </c>
      <c r="D31" s="19">
        <v>44531</v>
      </c>
      <c r="E31" s="35">
        <v>3</v>
      </c>
      <c r="F31" s="35">
        <v>61.47</v>
      </c>
      <c r="G31" s="35">
        <v>61.47</v>
      </c>
      <c r="H31" s="21" t="s">
        <v>16</v>
      </c>
      <c r="I31" s="43">
        <v>8898</v>
      </c>
      <c r="J31" s="38">
        <v>0</v>
      </c>
      <c r="K31" s="44">
        <v>301</v>
      </c>
      <c r="L31" s="37">
        <f t="shared" si="6"/>
        <v>9199</v>
      </c>
      <c r="M31" s="37">
        <f t="shared" si="7"/>
        <v>5519.4</v>
      </c>
    </row>
    <row r="32" s="3" customFormat="1" ht="35" customHeight="1" spans="1:13">
      <c r="A32" s="11">
        <v>5</v>
      </c>
      <c r="B32" s="33" t="s">
        <v>75</v>
      </c>
      <c r="C32" s="34" t="s">
        <v>76</v>
      </c>
      <c r="D32" s="19">
        <v>44531</v>
      </c>
      <c r="E32" s="35">
        <v>2</v>
      </c>
      <c r="F32" s="35">
        <v>61.47</v>
      </c>
      <c r="G32" s="35">
        <v>61.47</v>
      </c>
      <c r="H32" s="21" t="s">
        <v>16</v>
      </c>
      <c r="I32" s="43">
        <v>8898</v>
      </c>
      <c r="J32" s="38">
        <v>0</v>
      </c>
      <c r="K32" s="44">
        <v>122</v>
      </c>
      <c r="L32" s="37">
        <f t="shared" si="6"/>
        <v>9020</v>
      </c>
      <c r="M32" s="37">
        <f t="shared" si="7"/>
        <v>5412</v>
      </c>
    </row>
    <row r="33" s="1" customFormat="1" customHeight="1" spans="1:13">
      <c r="A33" s="29" t="s">
        <v>62</v>
      </c>
      <c r="B33" s="30"/>
      <c r="C33" s="14"/>
      <c r="D33" s="14"/>
      <c r="E33" s="14"/>
      <c r="F33" s="14"/>
      <c r="G33" s="31"/>
      <c r="H33" s="32"/>
      <c r="I33" s="32">
        <f t="shared" ref="I33:M33" si="8">SUM(I28:I32)</f>
        <v>41490</v>
      </c>
      <c r="J33" s="42">
        <f t="shared" si="8"/>
        <v>0</v>
      </c>
      <c r="K33" s="42">
        <f t="shared" si="8"/>
        <v>785</v>
      </c>
      <c r="L33" s="32">
        <f t="shared" si="8"/>
        <v>42275</v>
      </c>
      <c r="M33" s="32">
        <f t="shared" si="8"/>
        <v>25365</v>
      </c>
    </row>
  </sheetData>
  <mergeCells count="4">
    <mergeCell ref="A1:M1"/>
    <mergeCell ref="A25:B25"/>
    <mergeCell ref="A26:M26"/>
    <mergeCell ref="A33:B33"/>
  </mergeCells>
  <pageMargins left="0.432638888888889" right="0.314583333333333" top="0.708333333333333" bottom="0.826388888888889" header="0.118055555555556" footer="0.354166666666667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清笳</cp:lastModifiedBy>
  <dcterms:created xsi:type="dcterms:W3CDTF">2018-12-18T08:04:00Z</dcterms:created>
  <dcterms:modified xsi:type="dcterms:W3CDTF">2024-03-11T07:47:25Z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11</vt:lpwstr>
  </property>
  <property fmtid="{D5CDD505-2E9C-101B-9397-08002B2CF9AE}" pid="4" name="ICV">
    <vt:lpwstr>7685378AD1D24FFAA4748DCB6DACFA50_13</vt:lpwstr>
  </property>
</Properties>
</file>